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17" documentId="13_ncr:1_{F6CB121F-512D-4AA6-A0C1-0FB36C537598}" xr6:coauthVersionLast="47" xr6:coauthVersionMax="47" xr10:uidLastSave="{420BAD0E-42A6-4221-A0F6-2997A037A368}"/>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G3" i="6"/>
  <c r="G4" i="6"/>
  <c r="G5" i="6"/>
  <c r="G6" i="6"/>
  <c r="G7" i="6"/>
  <c r="G8" i="6"/>
  <c r="G9" i="6"/>
  <c r="G10" i="6"/>
  <c r="G11" i="6"/>
  <c r="G12" i="6"/>
  <c r="G13" i="6"/>
  <c r="G14" i="6"/>
  <c r="G15" i="6"/>
  <c r="G16" i="6"/>
  <c r="G17" i="6"/>
  <c r="G18" i="6"/>
  <c r="G19" i="6"/>
  <c r="G20" i="6"/>
  <c r="I3" i="6"/>
  <c r="I4" i="6"/>
  <c r="I5" i="6"/>
  <c r="I6" i="6"/>
  <c r="I7" i="6"/>
  <c r="I8" i="6"/>
  <c r="I9" i="6"/>
  <c r="I10" i="6"/>
  <c r="I11" i="6"/>
  <c r="I12" i="6"/>
  <c r="I13" i="6"/>
  <c r="I14" i="6"/>
  <c r="I15" i="6"/>
  <c r="I16" i="6"/>
  <c r="I17" i="6"/>
  <c r="I18" i="6"/>
  <c r="I19" i="6"/>
  <c r="I20" i="6"/>
  <c r="J3" i="6"/>
  <c r="J4" i="6"/>
  <c r="J5" i="6"/>
  <c r="J6" i="6"/>
  <c r="J7" i="6"/>
  <c r="J8" i="6"/>
  <c r="J9" i="6"/>
  <c r="J10" i="6"/>
  <c r="J11" i="6"/>
  <c r="J12" i="6"/>
  <c r="J13" i="6"/>
  <c r="J14" i="6"/>
  <c r="J15" i="6"/>
  <c r="J16" i="6"/>
  <c r="J17" i="6"/>
  <c r="J18" i="6"/>
  <c r="J19" i="6"/>
  <c r="J20" i="6"/>
  <c r="L3" i="6"/>
  <c r="L4" i="6"/>
  <c r="L5" i="6"/>
  <c r="L6" i="6"/>
  <c r="L7" i="6"/>
  <c r="L8" i="6"/>
  <c r="L9" i="6"/>
  <c r="L10" i="6"/>
  <c r="L11" i="6"/>
  <c r="L12" i="6"/>
  <c r="L13" i="6"/>
  <c r="L14" i="6"/>
  <c r="L15" i="6"/>
  <c r="L16" i="6"/>
  <c r="L17" i="6"/>
  <c r="L18" i="6"/>
  <c r="L19" i="6"/>
  <c r="L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<sst xmlns="http://schemas.openxmlformats.org/spreadsheetml/2006/main" count="180298" uniqueCount="39126">
  <si>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</si>
  <si>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</si>
  <si>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</si>
  <si>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</si>
  <si>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</si>
  <si>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</si>
  <si>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</si>
  <si>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</si>
  <si>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</si>
  <si>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</si>
  <si>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</si>
  <si>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</si>
  <si>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</si>
  <si>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</si>
  <si>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</si>
  <si>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</si>
  <si>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</si>
  <si>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</si>
  <si>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</si>
  <si>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</si>
  <si>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</si>
  <si>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</si>
  <si>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</si>
  <si>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</si>
  <si>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</si>
  <si>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</si>
  <si>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</si>
  <si>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</si>
  <si>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</si>
  <si>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</si>
  <si>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</si>
  <si>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</si>
  <si>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</si>
  <si>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</si>
  <si>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</si>
  <si>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</si>
  <si>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</si>
  <si>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</si>
  <si>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</si>
  <si>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</si>
  <si>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</si>
  <si>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</si>
  <si>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</si>
  <si>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</si>
  <si>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</si>
  <si>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</si>
  <si>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</si>
  <si>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</si>
  <si>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</si>
  <si>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</si>
  <si>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</si>
  <si>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</si>
  <si>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</si>
  <si>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</si>
  <si>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</si>
  <si>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</si>
  <si>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</si>
  <si>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</si>
  <si>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</si>
  <si>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</si>
  <si>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</si>
  <si>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</si>
  <si>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</si>
  <si>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</si>
  <si>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</si>
  <si>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</si>
  <si>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</si>
  <si>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</si>
  <si>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</si>
  <si>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</si>
  <si>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</si>
  <si>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</si>
  <si>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</si>
  <si>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</si>
  <si>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</si>
  <si>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</si>
  <si>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</si>
  <si>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</si>
  <si>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</si>
  <si>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</si>
  <si>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</si>
  <si>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</si>
  <si>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</si>
  <si>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</si>
  <si>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</si>
  <si>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</si>
  <si>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</si>
  <si>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</si>
  <si>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</si>
  <si>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</si>
  <si>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</si>
  <si>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</si>
  <si>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</si>
  <si>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</si>
  <si>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</si>
  <si>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</si>
  <si>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</si>
  <si>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</si>
  <si>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</si>
  <si>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</si>
  <si>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</si>
  <si>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</si>
  <si>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</si>
  <si>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</si>
  <si>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</si>
  <si>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</si>
  <si>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</si>
  <si>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</si>
  <si>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</si>
  <si>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</si>
  <si>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</si>
  <si>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</si>
  <si>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</si>
  <si>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</si>
  <si>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</si>
  <si>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</si>
  <si>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</si>
  <si>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</si>
  <si>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</si>
  <si>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</si>
  <si>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</si>
  <si>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</si>
  <si>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</si>
  <si>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</si>
  <si>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</si>
  <si>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</si>
  <si>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</si>
  <si>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</si>
  <si>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</si>
  <si>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</si>
  <si>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</si>
  <si>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</si>
  <si>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</si>
  <si>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</si>
  <si>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</si>
  <si>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</si>
  <si>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</si>
  <si>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</si>
  <si>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</si>
  <si>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</si>
  <si>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</si>
  <si>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</si>
  <si>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</si>
  <si>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</si>
  <si>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</si>
  <si>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</si>
  <si>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</si>
  <si>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</si>
  <si>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</si>
  <si>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</si>
  <si>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</si>
  <si>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</si>
  <si>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</si>
  <si>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</si>
  <si>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</si>
  <si>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</si>
  <si>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</si>
  <si>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</si>
  <si>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</si>
  <si>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</si>
  <si>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</si>
  <si>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</si>
  <si>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</si>
  <si>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</si>
  <si>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</si>
  <si>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</si>
  <si>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</si>
  <si>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</si>
  <si>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</si>
  <si>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</si>
  <si>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</si>
  <si>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</si>
  <si>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</si>
  <si>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</si>
  <si>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</si>
  <si>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</si>
  <si>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</si>
  <si>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</si>
  <si>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</si>
  <si>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</si>
  <si>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</si>
  <si>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</si>
  <si>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</si>
  <si>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</si>
  <si>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</si>
  <si>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</si>
  <si>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</si>
  <si>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</si>
  <si>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</si>
  <si>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</si>
  <si>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</si>
  <si>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</si>
  <si>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</si>
  <si>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</si>
  <si>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</si>
  <si>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</si>
  <si>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</si>
  <si>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</si>
  <si>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</si>
  <si>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</si>
  <si>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</si>
  <si>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</si>
  <si>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</si>
  <si>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</si>
  <si>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</si>
  <si>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</si>
  <si>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</si>
  <si>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</si>
  <si>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</si>
  <si>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</si>
  <si>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</si>
  <si>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</si>
  <si>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</si>
  <si>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</si>
  <si>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</si>
  <si>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</si>
  <si>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</si>
  <si>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</si>
  <si>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</si>
  <si>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</si>
  <si>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</si>
  <si>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</si>
  <si>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</si>
  <si>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</si>
  <si>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</si>
  <si>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</si>
  <si>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</si>
  <si>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</si>
  <si>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</si>
  <si>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</si>
  <si>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</si>
  <si>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</si>
  <si>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</si>
  <si>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</si>
  <si>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</si>
  <si>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</si>
  <si>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</si>
  <si>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</si>
  <si>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</si>
  <si>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</si>
  <si>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</si>
  <si>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</si>
  <si>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</si>
  <si>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</si>
  <si>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</si>
  <si>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</si>
  <si>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</si>
  <si>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</si>
  <si>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</si>
  <si>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</si>
  <si>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</si>
  <si>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</si>
  <si>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</si>
  <si>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</si>
  <si>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</si>
  <si>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</si>
  <si>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</si>
  <si>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</si>
  <si>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</si>
  <si>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</si>
  <si>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</si>
  <si>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</si>
  <si>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</si>
  <si>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</si>
  <si>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</si>
  <si>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</si>
  <si>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</si>
  <si>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</si>
  <si>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</si>
  <si>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</si>
  <si>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</si>
  <si>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</si>
  <si>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</si>
  <si>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</si>
  <si>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</si>
  <si>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</si>
  <si>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</si>
  <si>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</si>
  <si>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</si>
  <si>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</si>
  <si>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</si>
  <si>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</si>
  <si>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</si>
  <si>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</si>
  <si>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</si>
  <si>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</si>
  <si>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</si>
  <si>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</si>
  <si>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</si>
  <si>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</si>
  <si>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</si>
  <si>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</si>
  <si>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</si>
  <si>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</si>
  <si>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</si>
  <si>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</si>
  <si>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</si>
  <si>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</si>
  <si>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</si>
  <si>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</si>
  <si>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</si>
  <si>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</si>
  <si>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</si>
  <si>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</si>
  <si>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</si>
  <si>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</si>
  <si>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</si>
  <si>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</si>
  <si>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</si>
  <si>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</si>
  <si>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</si>
  <si>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</si>
  <si>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</si>
  <si>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</si>
  <si>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</si>
  <si>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</si>
  <si>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</si>
  <si>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</si>
  <si>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</si>
  <si>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</si>
  <si>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</si>
  <si>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</si>
  <si>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</si>
  <si>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</si>
  <si>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</si>
  <si>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</si>
  <si>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</si>
  <si>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</si>
  <si>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</si>
  <si>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</si>
  <si>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</si>
  <si>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</si>
  <si>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</si>
  <si>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</si>
  <si>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</si>
  <si>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</si>
  <si>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</si>
  <si>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</si>
  <si>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</si>
  <si>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</si>
  <si>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</si>
  <si>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</si>
  <si>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</si>
  <si>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</si>
  <si>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</si>
  <si>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</si>
  <si>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</si>
  <si>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</si>
  <si>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</si>
  <si>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</si>
  <si>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</si>
  <si>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</si>
  <si>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</si>
  <si>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</si>
  <si>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</si>
  <si>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</si>
  <si>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</si>
  <si>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</si>
  <si>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</si>
  <si>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</si>
  <si>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</si>
  <si>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</si>
  <si>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</si>
  <si>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</si>
  <si>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</si>
  <si>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</si>
  <si>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</si>
  <si>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</si>
  <si>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</si>
  <si>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</si>
  <si>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</si>
  <si>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</si>
  <si>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</si>
  <si>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</si>
  <si>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</si>
  <si>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</si>
  <si>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</si>
  <si>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</si>
  <si>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</si>
  <si>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</si>
  <si>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</si>
  <si>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</si>
  <si>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</si>
  <si>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</si>
  <si>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</si>
  <si>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</si>
  <si>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</si>
  <si>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</si>
  <si>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</si>
  <si>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</si>
  <si>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</si>
  <si>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</si>
  <si>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</si>
  <si>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</si>
  <si>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</si>
  <si>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</si>
  <si>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</si>
  <si>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</si>
  <si>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</si>
  <si>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</si>
  <si>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</si>
  <si>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</si>
  <si>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</si>
  <si>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</si>
  <si>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</si>
  <si>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</si>
  <si>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</si>
  <si>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</si>
  <si>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</si>
  <si>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</si>
  <si>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</si>
  <si>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</si>
  <si>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</si>
  <si>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</si>
  <si>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</si>
  <si>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</si>
  <si>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</si>
  <si>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</si>
  <si>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</si>
  <si>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</si>
  <si>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</si>
  <si>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</si>
  <si>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</si>
  <si>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</si>
  <si>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</si>
  <si>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</si>
  <si>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</si>
  <si>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</si>
  <si>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</si>
  <si>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</si>
  <si>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</si>
  <si>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</si>
  <si>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</si>
  <si>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</si>
  <si>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</si>
  <si>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</si>
  <si>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</si>
  <si>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</si>
  <si>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</si>
  <si>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</si>
  <si>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</si>
  <si>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</si>
  <si>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</si>
  <si>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</si>
  <si>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</si>
  <si>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</si>
  <si>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</si>
  <si>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</si>
  <si>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</si>
  <si>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</si>
  <si>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</si>
  <si>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</si>
  <si>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</si>
  <si>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</si>
  <si>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</si>
  <si>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</si>
  <si>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</si>
  <si>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</si>
  <si>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</si>
  <si>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</si>
  <si>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</si>
  <si>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</si>
  <si>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</si>
  <si>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</si>
  <si>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</si>
  <si>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</si>
  <si>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</si>
  <si>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</si>
  <si>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</si>
  <si>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</si>
  <si>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</si>
  <si>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</si>
  <si>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</si>
  <si>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</si>
  <si>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</si>
  <si>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</si>
  <si>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</si>
  <si>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</si>
  <si>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</si>
  <si>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</si>
  <si>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</si>
  <si>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</si>
  <si>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</si>
  <si>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</si>
  <si>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</si>
  <si>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</si>
  <si>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</si>
  <si>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</si>
  <si>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</si>
  <si>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</si>
  <si>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</si>
  <si>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</si>
  <si>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</si>
  <si>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</si>
  <si>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</si>
  <si>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</si>
  <si>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</si>
  <si>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</si>
  <si>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</si>
  <si>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</si>
  <si>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</si>
  <si>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</si>
  <si>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</si>
  <si>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</si>
  <si>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</si>
  <si>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</si>
  <si>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</si>
  <si>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</si>
  <si>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</si>
  <si>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</si>
  <si>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</si>
  <si>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</si>
  <si>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</si>
  <si>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</si>
  <si>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</si>
  <si>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</si>
  <si>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</si>
  <si>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</si>
  <si>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</si>
  <si>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</si>
  <si>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</si>
  <si>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</si>
  <si>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</si>
  <si>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</si>
  <si>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</si>
  <si>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</si>
  <si>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</si>
  <si>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</si>
  <si>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</si>
  <si>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</si>
  <si>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</si>
  <si>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</si>
  <si>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</si>
  <si>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</si>
  <si>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</si>
  <si>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</si>
  <si>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</si>
  <si>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</si>
  <si>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</si>
  <si>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</si>
  <si>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</si>
  <si>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</si>
  <si>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</si>
  <si>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</si>
  <si>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</si>
  <si>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</si>
  <si>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</si>
  <si>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</si>
  <si>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</si>
  <si>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</si>
  <si>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</si>
  <si>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</si>
  <si>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</si>
  <si>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</si>
  <si>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</si>
  <si>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</si>
  <si>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</si>
  <si>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</si>
  <si>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</si>
  <si>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</si>
  <si>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</si>
  <si>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</si>
  <si>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</si>
  <si>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</si>
  <si>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</si>
  <si>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</si>
  <si>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</si>
  <si>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</si>
  <si>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</si>
  <si>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</si>
  <si>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</si>
  <si>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</si>
  <si>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</si>
  <si>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</si>
  <si>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</si>
  <si>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</si>
  <si>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</si>
  <si>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</si>
  <si>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</si>
  <si>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</si>
  <si>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</si>
  <si>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</si>
  <si>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</si>
  <si>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</si>
  <si>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</si>
  <si>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</si>
  <si>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</si>
  <si>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</si>
  <si>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</si>
  <si>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</si>
  <si>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</si>
  <si>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</si>
  <si>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</si>
  <si>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</si>
  <si>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</si>
  <si>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</si>
  <si>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</si>
  <si>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</si>
  <si>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</si>
  <si>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</si>
  <si>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</si>
  <si>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</si>
  <si>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</si>
  <si>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</si>
  <si>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</si>
  <si>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</si>
  <si>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</si>
  <si>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</si>
  <si>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</si>
  <si>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</si>
  <si>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</si>
  <si>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</si>
  <si>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</si>
  <si>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</si>
  <si>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</si>
  <si>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</si>
  <si>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</si>
  <si>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</si>
  <si>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</si>
  <si>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</si>
  <si>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</si>
  <si>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</si>
  <si>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</si>
  <si>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</si>
  <si>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</si>
  <si>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</si>
  <si>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</si>
  <si>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</si>
  <si>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</si>
  <si>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</si>
  <si>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</si>
  <si>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</si>
  <si>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</si>
  <si>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</si>
  <si>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</si>
  <si>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</si>
  <si>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</si>
  <si>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</si>
  <si>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</si>
  <si>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</si>
  <si>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</si>
  <si>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</si>
  <si>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</si>
  <si>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</si>
  <si>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</si>
  <si>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</si>
  <si>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</si>
  <si>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</si>
  <si>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</si>
  <si>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</si>
  <si>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</si>
  <si>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</si>
  <si>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</si>
  <si>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</si>
  <si>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</si>
  <si>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</si>
  <si>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</si>
  <si>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</si>
  <si>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</si>
  <si>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</si>
  <si>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</si>
  <si>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</si>
  <si>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</si>
  <si>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</si>
  <si>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</si>
  <si>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</si>
  <si>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</si>
  <si>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</si>
  <si>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</si>
  <si>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</si>
  <si>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</si>
  <si>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</si>
  <si>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</si>
  <si>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</si>
  <si>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</si>
  <si>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</si>
  <si>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</si>
  <si>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</si>
  <si>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</si>
  <si>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</si>
  <si>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</si>
  <si>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</si>
  <si>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</si>
  <si>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</si>
  <si>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</si>
  <si>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</si>
  <si>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</si>
  <si>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</si>
  <si>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</si>
  <si>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</si>
  <si>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</si>
  <si>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</si>
  <si>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</si>
  <si>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</si>
  <si>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</si>
  <si>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</si>
  <si>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</si>
  <si>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</si>
  <si>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</si>
  <si>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</si>
  <si>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</si>
  <si>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</si>
  <si>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</si>
  <si>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</si>
  <si>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</si>
  <si>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</si>
  <si>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</si>
  <si>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</si>
  <si>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</si>
  <si>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</si>
  <si>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</si>
  <si>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</si>
  <si>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</si>
  <si>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</si>
  <si>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</si>
  <si>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</si>
  <si>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</si>
  <si>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</si>
  <si>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</si>
  <si>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</si>
  <si>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</si>
  <si>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</si>
  <si>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</si>
  <si>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</si>
  <si>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</si>
  <si>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</si>
  <si>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</si>
  <si>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</si>
  <si>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</si>
  <si>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</si>
  <si>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</si>
  <si>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</si>
  <si>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</si>
  <si>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</si>
  <si>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</si>
  <si>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</si>
  <si>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</si>
  <si>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</si>
  <si>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</si>
  <si>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</si>
  <si>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</si>
  <si>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</si>
  <si>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</si>
  <si>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</si>
  <si>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</si>
  <si>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</si>
  <si>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</si>
  <si>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</si>
  <si>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</si>
  <si>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</si>
  <si>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</si>
  <si>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</si>
  <si>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</si>
  <si>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</si>
  <si>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</si>
  <si>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</si>
  <si>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</si>
  <si>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</si>
  <si>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</si>
  <si>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</si>
  <si>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</si>
  <si>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</si>
  <si>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</si>
  <si>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</si>
  <si>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</si>
  <si>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</si>
  <si>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</si>
  <si>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</si>
  <si>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</si>
  <si>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</si>
  <si>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</si>
  <si>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</si>
  <si>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</si>
  <si>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</si>
  <si>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</si>
  <si>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</si>
  <si>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</si>
  <si>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</si>
  <si>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</si>
  <si>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</si>
  <si>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</si>
  <si>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</si>
  <si>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</si>
  <si>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</si>
  <si>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</si>
  <si>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</si>
  <si>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</si>
  <si>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</si>
  <si>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</si>
  <si>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</si>
  <si>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</si>
  <si>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</si>
  <si>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</si>
  <si>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</si>
  <si>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</si>
  <si>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</si>
  <si>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</si>
  <si>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</si>
  <si>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</si>
  <si>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</si>
  <si>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</si>
  <si>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</si>
  <si>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</si>
  <si>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</si>
  <si>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</si>
  <si>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</si>
  <si>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</si>
  <si>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</si>
  <si>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</si>
  <si>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</si>
  <si>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</si>
  <si>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</si>
  <si>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</si>
  <si>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</si>
  <si>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</si>
  <si>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</si>
  <si>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</si>
  <si>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</si>
  <si>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</si>
  <si>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</si>
  <si>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</si>
  <si>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</si>
  <si>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</si>
  <si>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</si>
  <si>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</si>
  <si>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</si>
  <si>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</si>
  <si>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</si>
  <si>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</si>
  <si>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</si>
  <si>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</si>
  <si>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</si>
  <si>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</si>
  <si>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</si>
  <si>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</si>
  <si>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</si>
  <si>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</si>
  <si>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</si>
  <si>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</si>
  <si>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</si>
  <si>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</si>
  <si>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</si>
  <si>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</si>
  <si>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</si>
  <si>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</si>
  <si>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</si>
  <si>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</si>
  <si>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</si>
  <si>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</si>
  <si>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</si>
  <si>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</si>
  <si>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</si>
  <si>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</si>
  <si>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</si>
  <si>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</si>
  <si>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</si>
  <si>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</si>
  <si>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</si>
  <si>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</si>
  <si>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</si>
  <si>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</si>
  <si>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</si>
  <si>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</si>
  <si>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</si>
  <si>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</si>
  <si>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</si>
  <si>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</si>
  <si>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</si>
  <si>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</si>
  <si>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</si>
  <si>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</si>
  <si>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</si>
  <si>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</si>
  <si>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</si>
  <si>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</si>
  <si>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</si>
  <si>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</si>
  <si>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</si>
  <si>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</si>
  <si>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</si>
  <si>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</si>
  <si>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</si>
  <si>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</si>
  <si>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</si>
  <si>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</si>
  <si>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</si>
  <si>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</si>
  <si>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</si>
  <si>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</si>
  <si>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</si>
  <si>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</si>
  <si>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</si>
  <si>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</si>
  <si>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</si>
  <si>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</si>
  <si>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</si>
  <si>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</si>
  <si>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</si>
  <si>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</si>
  <si>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</si>
  <si>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</si>
  <si>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</si>
  <si>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</si>
  <si>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</si>
  <si>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</si>
  <si>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</si>
  <si>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</si>
  <si>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</si>
  <si>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</si>
  <si>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</si>
  <si>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</si>
  <si>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</si>
  <si>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</si>
  <si>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</si>
  <si>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</si>
  <si>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</si>
  <si>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</si>
  <si>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</si>
  <si>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</si>
  <si>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</si>
  <si>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</si>
  <si>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</si>
  <si>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</si>
  <si>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</si>
  <si>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</si>
  <si>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</si>
  <si>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</si>
  <si>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</si>
  <si>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</si>
  <si>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</si>
  <si>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</si>
  <si>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</si>
  <si>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</si>
  <si>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</si>
  <si>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</si>
  <si>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</si>
  <si>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</si>
  <si>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</si>
  <si>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</si>
  <si>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</si>
  <si>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</si>
  <si>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</si>
  <si>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</si>
  <si>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</si>
  <si>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</si>
  <si>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</si>
  <si>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</si>
  <si>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</si>
  <si>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</si>
  <si>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</si>
  <si>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</si>
  <si>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</si>
  <si>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</si>
  <si>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</si>
  <si>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</si>
  <si>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</si>
  <si>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</si>
  <si>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</si>
  <si>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</si>
  <si>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</si>
  <si>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</si>
  <si>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</si>
  <si>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</si>
  <si>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</si>
  <si>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</si>
  <si>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</si>
  <si>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</si>
  <si>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</si>
  <si>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</si>
  <si>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</si>
  <si>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</si>
  <si>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</si>
  <si>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</si>
  <si>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</si>
  <si>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</si>
  <si>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</si>
  <si>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</si>
  <si>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</si>
  <si>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</si>
  <si>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</si>
  <si>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</si>
  <si>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</si>
  <si>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</si>
  <si>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</si>
  <si>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</si>
  <si>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</si>
  <si>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</si>
  <si>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</si>
  <si>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</si>
  <si>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</si>
  <si>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</si>
  <si>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</si>
  <si>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</si>
  <si>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</si>
  <si>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</si>
  <si>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</si>
  <si>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</si>
  <si>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</si>
  <si>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</si>
  <si>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</si>
  <si>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</si>
  <si>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</si>
  <si>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</si>
  <si>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</si>
  <si>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</si>
  <si>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</si>
  <si>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</si>
  <si>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</si>
  <si>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</si>
  <si>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</si>
  <si>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</si>
  <si>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</si>
  <si>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</si>
  <si>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</si>
  <si>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</si>
  <si>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</si>
  <si>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</si>
  <si>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</si>
  <si>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</si>
  <si>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</si>
  <si>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</si>
  <si>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</si>
  <si>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</si>
  <si>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</si>
  <si>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</si>
  <si>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</si>
  <si>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</si>
  <si>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</si>
  <si>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</si>
  <si>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</si>
  <si>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</si>
  <si>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</si>
  <si>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</si>
  <si>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</si>
  <si>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</si>
  <si>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</si>
  <si>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</si>
  <si>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</si>
  <si>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</si>
  <si>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</si>
  <si>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</si>
  <si>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</si>
  <si>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</si>
  <si>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</si>
  <si>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</si>
  <si>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</si>
  <si>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</si>
  <si>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</si>
  <si>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</si>
  <si>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</si>
  <si>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</si>
  <si>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</si>
  <si>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</si>
  <si>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</si>
  <si>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</si>
  <si>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</si>
  <si>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</si>
  <si>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</si>
  <si>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</si>
  <si>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</si>
  <si>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</si>
  <si>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</si>
  <si>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</si>
  <si>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</si>
  <si>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</si>
  <si>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</si>
  <si>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</si>
  <si>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</si>
  <si>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</si>
  <si>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</si>
  <si>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</si>
  <si>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</si>
  <si>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</si>
  <si>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</si>
  <si>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</si>
  <si>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</si>
  <si>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</si>
  <si>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</si>
  <si>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</si>
  <si>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</si>
  <si>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</si>
  <si>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</si>
  <si>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</si>
  <si>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</si>
  <si>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</si>
  <si>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</si>
  <si>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</si>
  <si>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</si>
  <si>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</si>
  <si>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</si>
  <si>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</si>
  <si>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</si>
  <si>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</si>
  <si>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</si>
  <si>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</si>
  <si>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</si>
  <si>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</si>
  <si>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</si>
  <si>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</si>
  <si>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</si>
  <si>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</si>
  <si>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</si>
  <si>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</si>
  <si>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</si>
  <si>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</si>
  <si>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</si>
  <si>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</si>
  <si>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</si>
  <si>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</si>
  <si>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</si>
  <si>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</si>
  <si>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</si>
  <si>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</si>
  <si>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</si>
  <si>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</si>
  <si>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</si>
  <si>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</si>
  <si>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</si>
  <si>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</si>
  <si>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</si>
  <si>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</si>
  <si>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</si>
  <si>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</si>
  <si>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</si>
  <si>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</si>
  <si>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</si>
  <si>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</si>
  <si>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</si>
  <si>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</si>
  <si>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</si>
  <si>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</si>
  <si>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</si>
  <si>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</si>
  <si>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</si>
  <si>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</si>
  <si>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</si>
  <si>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</si>
  <si>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</si>
  <si>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</si>
  <si>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</si>
  <si>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</si>
  <si>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</si>
  <si>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</si>
  <si>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</si>
  <si>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</si>
  <si>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</si>
  <si>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</si>
  <si>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</si>
  <si>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</si>
  <si>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</si>
  <si>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</si>
  <si>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</si>
  <si>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</si>
  <si>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</si>
  <si>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</si>
  <si>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</si>
  <si>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</si>
  <si>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</si>
  <si>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</si>
  <si>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</si>
  <si>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</si>
  <si>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</si>
  <si>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</si>
  <si>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</si>
  <si>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</si>
  <si>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</si>
  <si>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</si>
  <si>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</si>
  <si>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</si>
  <si>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</si>
  <si>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</si>
  <si>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</si>
  <si>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</si>
  <si>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</si>
  <si>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</si>
  <si>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</si>
  <si>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</si>
  <si>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</si>
  <si>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</si>
  <si>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</si>
  <si>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</si>
  <si>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</si>
  <si>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</si>
  <si>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</si>
  <si>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</si>
  <si>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</si>
  <si>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</si>
  <si>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</si>
  <si>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</si>
  <si>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</si>
  <si>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</si>
  <si>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</si>
  <si>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</si>
  <si>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</si>
  <si>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</si>
  <si>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</si>
  <si>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</si>
  <si>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</si>
  <si>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</si>
  <si>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</si>
  <si>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</si>
  <si>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</si>
  <si>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</si>
  <si>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</si>
  <si>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</si>
  <si>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</si>
  <si>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</si>
  <si>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</si>
  <si>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</si>
  <si>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</si>
  <si>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</si>
  <si>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</si>
  <si>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</si>
  <si>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</si>
  <si>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</si>
  <si>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</si>
  <si>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</si>
  <si>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</si>
  <si>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</si>
  <si>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</si>
  <si>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</si>
  <si>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</si>
  <si>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</si>
  <si>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</si>
  <si>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</si>
  <si>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</si>
  <si>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</si>
  <si>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</si>
  <si>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</si>
  <si>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</si>
  <si>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</si>
  <si>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</si>
  <si>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</si>
  <si>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</si>
  <si>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</si>
  <si>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</si>
  <si>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</si>
  <si>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</si>
  <si>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</si>
  <si>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</si>
  <si>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</si>
  <si>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</si>
  <si>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</si>
  <si>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</si>
  <si>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</si>
  <si>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</si>
  <si>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</si>
  <si>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</si>
  <si>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</si>
  <si>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</si>
  <si>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</si>
  <si>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</si>
  <si>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</si>
  <si>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</si>
  <si>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</si>
  <si>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</si>
  <si>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</si>
  <si>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</si>
  <si>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</si>
  <si>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</si>
  <si>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</si>
  <si>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</si>
  <si>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</si>
  <si>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</si>
  <si>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</si>
  <si>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</si>
  <si>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</si>
  <si>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</si>
  <si>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</si>
  <si>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</si>
  <si>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</si>
  <si>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</si>
  <si>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</si>
  <si>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</si>
  <si>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</si>
  <si>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</si>
  <si>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</si>
  <si>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</si>
  <si>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</si>
  <si>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</si>
  <si>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</si>
  <si>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</si>
  <si>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</si>
  <si>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</si>
  <si>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</si>
  <si>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</si>
  <si>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</si>
  <si>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</si>
  <si>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</si>
  <si>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</si>
  <si>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</si>
  <si>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</si>
  <si>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</si>
  <si>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</si>
  <si>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</si>
  <si>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</si>
  <si>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</si>
  <si>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</si>
  <si>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</si>
  <si>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</si>
  <si>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</si>
  <si>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</si>
  <si>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</si>
  <si>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</si>
  <si>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</si>
  <si>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</si>
  <si>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</si>
  <si>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</si>
  <si>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</si>
  <si>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</si>
  <si>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</si>
  <si>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</si>
  <si>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</si>
  <si>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</si>
  <si>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</si>
  <si>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</si>
  <si>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</si>
  <si>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</si>
  <si>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</si>
  <si>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</si>
  <si>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</si>
  <si>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</si>
  <si>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</si>
  <si>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</si>
  <si>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</si>
  <si>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</si>
  <si>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</si>
  <si>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</si>
  <si>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</si>
  <si>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</si>
  <si>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</si>
  <si>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</si>
  <si>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</si>
  <si>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</si>
  <si>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</si>
  <si>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</si>
  <si>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</si>
  <si>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</si>
  <si>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</si>
  <si>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</si>
  <si>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</si>
  <si>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</si>
  <si>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</si>
  <si>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</si>
  <si>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</si>
  <si>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</si>
  <si>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</si>
  <si>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</si>
  <si>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</si>
  <si>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</si>
  <si>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</si>
  <si>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</si>
  <si>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</si>
  <si>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</si>
  <si>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</si>
  <si>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</si>
  <si>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</si>
  <si>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</si>
  <si>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</si>
  <si>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</si>
  <si>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</si>
  <si>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</si>
  <si>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</si>
  <si>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</si>
  <si>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</si>
  <si>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</si>
  <si>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</si>
  <si>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</si>
  <si>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</si>
  <si>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</si>
  <si>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</si>
  <si>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</si>
  <si>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</si>
  <si>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</si>
  <si>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</si>
  <si>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</si>
  <si>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</si>
  <si>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</si>
  <si>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</si>
  <si>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</si>
  <si>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</si>
  <si>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</si>
  <si>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</si>
  <si>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</si>
  <si>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</si>
  <si>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</si>
  <si>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</si>
  <si>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</si>
  <si>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</si>
  <si>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</si>
  <si>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</si>
  <si>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</si>
  <si>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</si>
  <si>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</si>
  <si>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</si>
  <si>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</si>
  <si>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</si>
  <si>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</si>
  <si>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</si>
  <si>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</si>
  <si>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</si>
  <si>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</si>
  <si>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</si>
  <si>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</si>
  <si>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</si>
  <si>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</si>
  <si>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</si>
  <si>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</si>
  <si>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</si>
  <si>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</si>
  <si>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</si>
  <si>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</si>
  <si>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</si>
  <si>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</si>
  <si>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</si>
  <si>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</si>
  <si>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</si>
  <si>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</si>
  <si>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</si>
  <si>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</si>
  <si>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</si>
  <si>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</si>
  <si>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</si>
  <si>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</si>
  <si>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</si>
  <si>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</si>
  <si>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</si>
  <si>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</si>
  <si>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</si>
  <si>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</si>
  <si>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</si>
  <si>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</si>
  <si>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</si>
  <si>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</si>
  <si>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</si>
  <si>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</si>
  <si>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</si>
  <si>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</si>
  <si>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</si>
  <si>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</si>
  <si>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</si>
  <si>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</si>
  <si>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</si>
  <si>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</si>
  <si>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</si>
  <si>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</si>
  <si>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</si>
  <si>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</si>
  <si>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</si>
  <si>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</si>
  <si>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</si>
  <si>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</si>
  <si>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</si>
  <si>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</si>
  <si>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</si>
  <si>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</si>
  <si>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</si>
  <si>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</si>
  <si>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</si>
  <si>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</si>
  <si>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</si>
  <si>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</si>
  <si>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</si>
  <si>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</si>
  <si>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</si>
  <si>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</si>
  <si>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</si>
  <si>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</si>
  <si>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</si>
  <si>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</si>
  <si>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</si>
  <si>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</si>
  <si>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</si>
  <si>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</si>
  <si>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</si>
  <si>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</si>
  <si>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</si>
  <si>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</si>
  <si>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</si>
  <si>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</si>
  <si>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</si>
  <si>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</si>
  <si>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</si>
  <si>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</si>
  <si>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</si>
  <si>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</si>
  <si>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</si>
  <si>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</si>
  <si>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</si>
  <si>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</si>
  <si>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</si>
  <si>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</si>
  <si>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</si>
  <si>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</si>
  <si>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</si>
  <si>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</si>
  <si>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</si>
  <si>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</si>
  <si>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</si>
  <si>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</si>
  <si>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</si>
  <si>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</si>
  <si>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</si>
  <si>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</si>
  <si>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</si>
  <si>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</si>
  <si>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</si>
  <si>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</si>
  <si>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</si>
  <si>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</si>
  <si>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</si>
  <si>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</si>
  <si>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</si>
  <si>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</si>
  <si>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</si>
  <si>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</si>
  <si>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</si>
  <si>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</si>
  <si>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</si>
  <si>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</si>
  <si>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</si>
  <si>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</si>
  <si>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</si>
  <si>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</si>
  <si>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</si>
  <si>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</si>
  <si>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</si>
  <si>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</si>
  <si>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</si>
  <si>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</si>
  <si>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</si>
  <si>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</si>
  <si>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</si>
  <si>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</si>
  <si>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</si>
  <si>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</si>
  <si>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</si>
  <si>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</si>
  <si>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</si>
  <si>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</si>
  <si>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</si>
  <si>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</si>
  <si>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</si>
  <si>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</si>
  <si>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</si>
  <si>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</si>
  <si>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</si>
  <si>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</si>
  <si>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</si>
  <si>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</si>
  <si>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</si>
  <si>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</si>
  <si>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</si>
  <si>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</si>
  <si>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</si>
  <si>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</si>
  <si>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</si>
  <si>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</si>
  <si>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</si>
  <si>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</si>
  <si>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</si>
  <si>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</si>
  <si>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</si>
  <si>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</si>
  <si>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</si>
  <si>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</si>
  <si>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</si>
  <si>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</si>
  <si>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</si>
  <si>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</si>
  <si>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</si>
  <si>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</si>
  <si>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</si>
  <si>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</si>
  <si>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</si>
  <si>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</si>
  <si>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</si>
  <si>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</si>
  <si>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</si>
  <si>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</si>
  <si>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</si>
  <si>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</si>
  <si>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</si>
  <si>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</si>
  <si>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</si>
  <si>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</si>
  <si>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</si>
  <si>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</si>
  <si>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</si>
  <si>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</si>
  <si>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</si>
  <si>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</si>
  <si>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</si>
  <si>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</si>
  <si>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</si>
  <si>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</si>
  <si>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</si>
  <si>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</si>
  <si>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</si>
  <si>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</si>
  <si>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</si>
  <si>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</si>
  <si>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</si>
  <si>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</si>
  <si>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</si>
  <si>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</si>
  <si>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</si>
  <si>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</si>
  <si>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</si>
  <si>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</si>
  <si>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</si>
  <si>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</si>
  <si>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</si>
  <si>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</si>
  <si>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</si>
  <si>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</si>
  <si>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</si>
  <si>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</si>
  <si>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</si>
  <si>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</si>
  <si>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</si>
  <si>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</si>
  <si>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</si>
  <si>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</si>
  <si>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</si>
  <si>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</si>
  <si>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</si>
  <si>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</si>
  <si>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</si>
  <si>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</si>
  <si>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</si>
  <si>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</si>
  <si>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</si>
  <si>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</si>
  <si>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</si>
  <si>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</si>
  <si>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</si>
  <si>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</si>
  <si>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</si>
  <si>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</si>
  <si>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</si>
  <si>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</si>
  <si>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</si>
  <si>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</si>
  <si>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</si>
  <si>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</si>
  <si>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</si>
  <si>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</si>
  <si>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</si>
  <si>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</si>
  <si>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</si>
  <si>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</si>
  <si>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</si>
  <si>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</si>
  <si>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</si>
  <si>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</si>
  <si>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</si>
  <si>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</si>
  <si>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</si>
  <si>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</si>
  <si>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</si>
  <si>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</si>
  <si>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</si>
  <si>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</si>
  <si>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</si>
  <si>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</si>
  <si>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</si>
  <si>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</si>
  <si>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</si>
  <si>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</si>
  <si>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</si>
  <si>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</si>
  <si>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</si>
  <si>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</si>
  <si>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</si>
  <si>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</si>
  <si>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</si>
  <si>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</si>
  <si>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</si>
  <si>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</si>
  <si>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</si>
  <si>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</si>
  <si>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</si>
  <si>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</si>
  <si>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</si>
  <si>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</si>
  <si>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</si>
  <si>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</si>
  <si>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</si>
  <si>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</si>
  <si>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</si>
  <si>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</si>
  <si>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</si>
  <si>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</si>
  <si>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</si>
  <si>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</si>
  <si>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</si>
  <si>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</si>
  <si>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</si>
  <si>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</si>
  <si>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</si>
  <si>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</si>
  <si>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</si>
  <si>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</si>
  <si>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</si>
  <si>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</si>
  <si>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</si>
  <si>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</si>
  <si>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</si>
  <si>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</si>
  <si>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</si>
  <si>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</si>
  <si>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</si>
  <si>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</si>
  <si>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</si>
  <si>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</si>
  <si>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</si>
  <si>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</si>
  <si>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</si>
  <si>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</si>
  <si>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</si>
  <si>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</si>
  <si>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</si>
  <si>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</si>
  <si>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</si>
  <si>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</si>
  <si>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</si>
  <si>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</si>
  <si>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</si>
  <si>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</si>
  <si>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</si>
  <si>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</si>
  <si>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</si>
  <si>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</si>
  <si>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</si>
  <si>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</si>
  <si>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</si>
  <si>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</si>
  <si>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</si>
  <si>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</si>
  <si>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</si>
  <si>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</si>
  <si>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</si>
  <si>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</si>
  <si>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</si>
  <si>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</si>
  <si>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</si>
  <si>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</si>
  <si>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</si>
  <si>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</si>
  <si>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</si>
  <si>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</si>
  <si>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</si>
  <si>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</si>
  <si>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</si>
  <si>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</si>
  <si>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</si>
  <si>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</si>
  <si>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</si>
  <si>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</si>
  <si>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</si>
  <si>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</si>
  <si>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</si>
  <si>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</si>
  <si>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</si>
  <si>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</si>
  <si>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</si>
  <si>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</si>
  <si>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</si>
  <si>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</si>
  <si>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</si>
  <si>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</si>
  <si>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</si>
  <si>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</si>
  <si>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</si>
  <si>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</si>
  <si>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</si>
  <si>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</si>
  <si>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</si>
  <si>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</si>
  <si>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</si>
  <si>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</si>
  <si>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</si>
  <si>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</si>
  <si>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</si>
  <si>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</si>
  <si>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</si>
  <si>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</si>
  <si>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</si>
  <si>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</si>
  <si>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</si>
  <si>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</si>
  <si>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</si>
  <si>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</si>
  <si>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</si>
  <si>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</si>
  <si>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</si>
  <si>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</si>
  <si>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</si>
  <si>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</si>
  <si>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</si>
  <si>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</si>
  <si>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</si>
  <si>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</si>
  <si>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</si>
  <si>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</si>
  <si>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</si>
  <si>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</si>
  <si>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</si>
  <si>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</si>
  <si>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</si>
  <si>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</si>
  <si>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</si>
  <si>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</si>
  <si>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</si>
  <si>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</si>
  <si>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</si>
  <si>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</si>
  <si>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</si>
  <si>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</si>
  <si>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</si>
  <si>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</si>
  <si>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</si>
  <si>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</si>
  <si>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</si>
  <si>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</si>
  <si>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</si>
  <si>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</si>
  <si>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</si>
  <si>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</si>
  <si>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</si>
  <si>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</si>
  <si>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</si>
  <si>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</si>
  <si>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</si>
  <si>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</si>
  <si>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</si>
  <si>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</si>
  <si>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</si>
  <si>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</si>
  <si>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</si>
  <si>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</si>
  <si>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</si>
  <si>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</si>
  <si>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</si>
  <si>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</si>
  <si>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</si>
  <si>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</si>
  <si>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</si>
  <si>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</si>
  <si>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</si>
  <si>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</si>
  <si>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</si>
  <si>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</si>
  <si>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</si>
  <si>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</si>
  <si>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</si>
  <si>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</si>
  <si>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</si>
  <si>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</si>
  <si>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</si>
  <si>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</si>
  <si>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</si>
  <si>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</si>
  <si>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</si>
  <si>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</si>
  <si>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</si>
  <si>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</si>
  <si>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</si>
  <si>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</si>
  <si>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</si>
  <si>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</si>
  <si>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</si>
  <si>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</si>
  <si>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</si>
  <si>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</si>
  <si>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</si>
  <si>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</si>
  <si>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</si>
  <si>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</si>
  <si>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</si>
  <si>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</si>
  <si>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</si>
  <si>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</si>
  <si>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</si>
  <si>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</si>
  <si>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</si>
  <si>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</si>
  <si>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</si>
  <si>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</si>
  <si>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</si>
  <si>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</si>
  <si>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</si>
  <si>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</si>
  <si>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</si>
  <si>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</si>
  <si>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</si>
  <si>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</si>
  <si>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</si>
  <si>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</si>
  <si>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</si>
  <si>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</si>
  <si>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</si>
  <si>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</si>
  <si>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</si>
  <si>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</si>
  <si>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</si>
  <si>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</si>
  <si>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</si>
  <si>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</si>
  <si>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</si>
  <si>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</si>
  <si>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</si>
  <si>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</si>
  <si>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</si>
  <si>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</si>
  <si>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</si>
  <si>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</si>
  <si>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</si>
  <si>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</si>
  <si>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</si>
  <si>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</si>
  <si>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</si>
  <si>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</si>
  <si>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</si>
  <si>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</si>
  <si>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</si>
  <si>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</si>
  <si>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</si>
  <si>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</si>
  <si>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</si>
  <si>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</si>
  <si>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</si>
  <si>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</si>
  <si>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</si>
  <si>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</si>
  <si>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</si>
  <si>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</si>
  <si>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</si>
  <si>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</si>
  <si>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</si>
  <si>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</si>
  <si>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</si>
  <si>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</si>
  <si>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</si>
  <si>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</si>
  <si>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</si>
  <si>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</si>
  <si>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</si>
  <si>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</si>
  <si>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</si>
  <si>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</si>
  <si>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</si>
  <si>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</si>
  <si>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</si>
  <si>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</si>
  <si>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</si>
  <si>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</si>
  <si>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</si>
  <si>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</si>
  <si>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</si>
  <si>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</si>
  <si>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</si>
  <si>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</si>
  <si>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</si>
  <si>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</si>
  <si>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</si>
  <si>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</si>
  <si>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</si>
  <si>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</si>
  <si>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</si>
  <si>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</si>
  <si>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</si>
  <si>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</si>
  <si>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</si>
  <si>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</si>
  <si>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</si>
  <si>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</si>
  <si>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</si>
  <si>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</si>
  <si>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</si>
  <si>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</si>
  <si>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</si>
  <si>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</si>
  <si>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</si>
  <si>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</si>
  <si>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</si>
  <si>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</si>
  <si>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</si>
  <si>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</si>
  <si>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</si>
  <si>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</si>
  <si>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</si>
  <si>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</si>
  <si>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</si>
  <si>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</si>
  <si>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</si>
  <si>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</si>
  <si>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</si>
  <si>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</si>
  <si>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</si>
  <si>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</si>
  <si>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</si>
  <si>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</si>
  <si>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</si>
  <si>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</si>
  <si>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</si>
  <si>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</si>
  <si>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</si>
  <si>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</si>
  <si>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</si>
  <si>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</si>
  <si>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</si>
  <si>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</si>
  <si>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</si>
  <si>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</si>
  <si>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</si>
  <si>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</si>
  <si>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</si>
  <si>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</si>
  <si>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</si>
  <si>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</si>
  <si>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</si>
  <si>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</si>
  <si>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</si>
  <si>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</si>
  <si>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</si>
  <si>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</si>
  <si>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</si>
  <si>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</si>
  <si>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</si>
  <si>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</si>
  <si>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</si>
  <si>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</si>
  <si>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</si>
  <si>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</si>
  <si>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</si>
  <si>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</si>
  <si>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</si>
  <si>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</si>
  <si>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</si>
  <si>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</si>
  <si>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</si>
  <si>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</si>
  <si>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</si>
  <si>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</si>
  <si>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</si>
  <si>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</si>
  <si>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</si>
  <si>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</si>
  <si>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</si>
  <si>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</si>
  <si>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</si>
  <si>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</si>
  <si>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</si>
  <si>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</si>
  <si>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</si>
  <si>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</si>
  <si>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</si>
  <si>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</si>
  <si>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</si>
  <si>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</si>
  <si>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</si>
  <si>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</si>
  <si>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</si>
  <si>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</si>
  <si>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</si>
  <si>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</si>
  <si>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</si>
  <si>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</si>
  <si>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</si>
  <si>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</si>
  <si>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</si>
  <si>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</si>
  <si>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</si>
  <si>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</si>
  <si>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</si>
  <si>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</si>
  <si>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</si>
  <si>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</si>
  <si>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</si>
  <si>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</si>
  <si>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</si>
  <si>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</si>
  <si>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</si>
  <si>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</si>
  <si>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</si>
  <si>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</si>
  <si>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</si>
  <si>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</si>
  <si>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</si>
  <si>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</si>
  <si>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</si>
  <si>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</si>
  <si>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</si>
  <si>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</si>
  <si>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</si>
  <si>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</si>
  <si>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</si>
  <si>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</si>
  <si>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</si>
  <si>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</si>
  <si>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</si>
  <si>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</si>
  <si>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</si>
  <si>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</si>
  <si>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</si>
  <si>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</si>
  <si>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</si>
  <si>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</si>
  <si>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</si>
  <si>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</si>
  <si>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</si>
  <si>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</si>
  <si>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</si>
  <si>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</si>
  <si>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</si>
  <si>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</si>
  <si>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</si>
  <si>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</si>
  <si>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</si>
  <si>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</si>
  <si>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</si>
  <si>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</si>
  <si>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</si>
  <si>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</si>
  <si>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</si>
  <si>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</si>
  <si>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</si>
  <si>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</si>
  <si>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</si>
  <si>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</si>
  <si>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</si>
  <si>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</si>
  <si>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</si>
  <si>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</si>
  <si>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</si>
  <si>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</si>
  <si>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</si>
  <si>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</si>
  <si>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</si>
  <si>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</si>
  <si>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</si>
  <si>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</si>
  <si>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</si>
  <si>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</si>
  <si>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</si>
  <si>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</si>
  <si>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</si>
  <si>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</si>
  <si>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</si>
  <si>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</si>
  <si>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</si>
  <si>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</si>
  <si>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</si>
  <si>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</si>
  <si>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</si>
  <si>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</si>
  <si>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</si>
  <si>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</si>
  <si>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</si>
  <si>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</si>
  <si>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</si>
  <si>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</si>
  <si>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</si>
  <si>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</si>
  <si>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</si>
  <si>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</si>
  <si>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</si>
  <si>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</si>
  <si>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</si>
  <si>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</si>
  <si>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</si>
  <si>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</si>
  <si>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</si>
  <si>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</si>
  <si>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</si>
  <si>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</si>
  <si>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</si>
  <si>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</si>
  <si>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</si>
  <si>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</si>
  <si>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</si>
  <si>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</si>
  <si>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</si>
  <si>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</si>
  <si>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</si>
  <si>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</si>
  <si>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</si>
  <si>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</si>
  <si>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</si>
  <si>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</si>
  <si>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</si>
  <si>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</si>
  <si>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</si>
  <si>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</si>
  <si>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</si>
  <si>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</si>
  <si>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</si>
  <si>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</si>
  <si>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</si>
  <si>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</si>
  <si>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</si>
  <si>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</si>
  <si>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</si>
  <si>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</si>
  <si>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</si>
  <si>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</si>
  <si>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</si>
  <si>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</si>
  <si>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</si>
  <si>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</si>
  <si>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</si>
  <si>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</si>
  <si>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</si>
  <si>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</si>
  <si>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</si>
  <si>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</si>
  <si>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</si>
  <si>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</si>
  <si>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</si>
  <si>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</si>
  <si>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</si>
  <si>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</si>
  <si>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</si>
  <si>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</si>
  <si>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</si>
  <si>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</si>
  <si>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</si>
  <si>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</si>
  <si>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</si>
  <si>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</si>
  <si>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</si>
  <si>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</si>
  <si>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</si>
  <si>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</si>
  <si>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</si>
  <si>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</si>
  <si>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</si>
  <si>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</si>
  <si>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</si>
  <si>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</si>
  <si>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</si>
  <si>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</si>
  <si>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</si>
  <si>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</si>
  <si>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</si>
  <si>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</si>
  <si>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</si>
  <si>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</si>
  <si>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</si>
  <si>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</si>
  <si>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</si>
  <si>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</si>
  <si>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</si>
  <si>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</si>
  <si>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</si>
  <si>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</si>
  <si>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</si>
  <si>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</si>
  <si>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</si>
  <si>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</si>
  <si>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</si>
  <si>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</si>
  <si>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</si>
  <si>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</si>
  <si>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</si>
  <si>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</si>
  <si>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</si>
  <si>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</si>
  <si>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</si>
  <si>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</si>
  <si>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</si>
  <si>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</si>
  <si>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</si>
  <si>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</si>
  <si>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</si>
  <si>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</si>
  <si>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</si>
  <si>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</si>
  <si>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</si>
  <si>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</si>
  <si>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</si>
  <si>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</si>
  <si>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</si>
  <si>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</si>
  <si>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</si>
  <si>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</si>
  <si>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</si>
  <si>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</si>
  <si>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</si>
  <si>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</si>
  <si>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</si>
  <si>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</si>
  <si>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</si>
  <si>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</si>
  <si>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</si>
  <si>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</si>
  <si>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</si>
  <si>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</si>
  <si>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</si>
  <si>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</si>
  <si>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</si>
  <si>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</si>
  <si>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</si>
  <si>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</si>
  <si>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</si>
  <si>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</si>
  <si>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</si>
  <si>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</si>
  <si>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</si>
  <si>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</si>
  <si>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</si>
  <si>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</si>
  <si>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</si>
  <si>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</si>
  <si>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</si>
  <si>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</si>
  <si>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</si>
  <si>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</si>
  <si>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</si>
  <si>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</si>
  <si>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</si>
  <si>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</si>
  <si>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</si>
  <si>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</si>
  <si>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</si>
  <si>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</si>
  <si>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</si>
  <si>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</si>
  <si>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</si>
  <si>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</si>
  <si>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</si>
  <si>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</si>
  <si>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</si>
  <si>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</si>
  <si>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</si>
  <si>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</si>
  <si>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</si>
  <si>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</si>
  <si>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</si>
  <si>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</si>
  <si>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</si>
  <si>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</si>
  <si>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</si>
  <si>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</si>
  <si>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</si>
  <si>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</si>
  <si>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</si>
  <si>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</si>
  <si>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</si>
  <si>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</si>
  <si>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</si>
  <si>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</si>
  <si>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</si>
  <si>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</si>
  <si>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</si>
  <si>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</si>
  <si>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</si>
  <si>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</si>
  <si>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</si>
  <si>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</si>
  <si>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</si>
  <si>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</si>
  <si>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</si>
  <si>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</si>
  <si>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</si>
  <si>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</si>
  <si>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</si>
  <si>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</si>
  <si>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</si>
  <si>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</si>
  <si>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</si>
  <si>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</si>
  <si>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</si>
  <si>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</si>
  <si>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</si>
  <si>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</si>
  <si>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</si>
  <si>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</si>
  <si>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</si>
  <si>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</si>
  <si>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</si>
  <si>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</si>
  <si>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</si>
  <si>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</si>
  <si>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</si>
  <si>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</si>
  <si>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</si>
  <si>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</si>
  <si>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</si>
  <si>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</si>
  <si>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</si>
  <si>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</si>
  <si>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</si>
  <si>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</si>
  <si>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</si>
  <si>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</si>
  <si>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</si>
  <si>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</si>
  <si>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</si>
  <si>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</si>
  <si>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</si>
  <si>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</si>
  <si>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</si>
  <si>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</si>
  <si>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</si>
  <si>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</si>
  <si>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</si>
  <si>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</si>
  <si>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</si>
  <si>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</si>
  <si>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</si>
  <si>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</si>
  <si>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</si>
  <si>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</si>
  <si>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</si>
  <si>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</si>
  <si>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</si>
  <si>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</si>
  <si>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</si>
  <si>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</si>
  <si>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</si>
  <si>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</si>
  <si>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</si>
  <si>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</si>
  <si>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</si>
  <si>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</si>
  <si>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</si>
  <si>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</si>
  <si>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</si>
  <si>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</si>
  <si>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</si>
  <si>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</si>
  <si>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</si>
  <si>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</si>
  <si>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</si>
  <si>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</si>
  <si>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</si>
  <si>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</si>
  <si>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</si>
  <si>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</si>
  <si>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</si>
  <si>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</si>
  <si>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</si>
  <si>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</si>
  <si>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</si>
  <si>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</si>
  <si>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</si>
  <si>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</si>
  <si>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</si>
  <si>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</si>
  <si>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</si>
  <si>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</si>
  <si>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</si>
  <si>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</si>
  <si>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</si>
  <si>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</si>
  <si>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</si>
  <si>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</si>
  <si>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</si>
  <si>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</si>
  <si>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</si>
  <si>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</si>
  <si>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</si>
  <si>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</si>
  <si>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</si>
  <si>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</si>
  <si>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</si>
  <si>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</si>
  <si>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</si>
  <si>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</si>
  <si>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</si>
  <si>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</si>
  <si>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</si>
  <si>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</si>
  <si>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</si>
  <si>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</si>
  <si>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</si>
  <si>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</si>
  <si>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</si>
  <si>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</si>
  <si>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</si>
  <si>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</si>
  <si>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</si>
  <si>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</si>
  <si>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</si>
  <si>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</si>
  <si>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</si>
  <si>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</si>
  <si>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</si>
  <si>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</si>
  <si>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</si>
  <si>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</si>
  <si>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</si>
  <si>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</si>
  <si>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</si>
  <si>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</si>
  <si>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</si>
  <si>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</si>
  <si>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</si>
  <si>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</si>
  <si>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</si>
  <si>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</si>
  <si>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</si>
  <si>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</si>
  <si>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</si>
  <si>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</si>
  <si>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</si>
  <si>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</si>
  <si>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</si>
  <si>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</si>
  <si>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</si>
  <si>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</si>
  <si>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</si>
  <si>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</si>
  <si>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</si>
  <si>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</si>
  <si>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</si>
  <si>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</si>
  <si>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</si>
  <si>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</si>
  <si>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</si>
  <si>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</si>
  <si>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</si>
  <si>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</si>
  <si>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</si>
  <si>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</si>
  <si>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</si>
  <si>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</si>
  <si>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</si>
  <si>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</si>
  <si>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</si>
  <si>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</si>
  <si>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</si>
  <si>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</si>
  <si>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</si>
  <si>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</si>
  <si>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</si>
  <si>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</si>
  <si>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</si>
  <si>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</si>
  <si>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</si>
  <si>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</si>
  <si>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</si>
  <si>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</si>
  <si>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</si>
  <si>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</si>
  <si>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</si>
  <si>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</si>
  <si>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</si>
  <si>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</si>
  <si>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</si>
  <si>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</si>
  <si>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</si>
  <si>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</si>
  <si>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</si>
  <si>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</si>
  <si>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</si>
  <si>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</si>
  <si>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</si>
  <si>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</si>
  <si>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</si>
  <si>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</si>
  <si>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</si>
  <si>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</si>
  <si>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</si>
  <si>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</si>
  <si>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</si>
  <si>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</si>
  <si>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</si>
  <si>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</si>
  <si>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</si>
  <si>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</si>
  <si>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</si>
  <si>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</si>
  <si>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</si>
  <si>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</si>
  <si>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</si>
  <si>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</si>
  <si>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</si>
  <si>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</si>
  <si>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</si>
  <si>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</si>
  <si>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</si>
  <si>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</si>
  <si>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</si>
  <si>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</si>
  <si>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</si>
  <si>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</si>
  <si>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</si>
  <si>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</si>
  <si>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</si>
  <si>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</si>
  <si>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</si>
  <si>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</si>
  <si>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</si>
  <si>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</si>
  <si>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</si>
  <si>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</si>
  <si>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</si>
  <si>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</si>
  <si>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</si>
  <si>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</si>
  <si>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</si>
  <si>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</si>
  <si>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</si>
  <si>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</si>
  <si>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</si>
  <si>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</si>
  <si>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</si>
  <si>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</si>
  <si>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</si>
  <si>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</si>
  <si>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</si>
  <si>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</si>
  <si>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</si>
  <si>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</si>
  <si>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</si>
  <si>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</si>
  <si>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</si>
  <si>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</si>
  <si>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</si>
  <si>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</si>
  <si>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</si>
  <si>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</si>
  <si>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</si>
  <si>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</si>
  <si>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</si>
  <si>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</si>
  <si>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</si>
  <si>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</si>
  <si>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</si>
  <si>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</si>
  <si>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</si>
  <si>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</si>
  <si>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</si>
  <si>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</si>
  <si>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</si>
  <si>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</si>
  <si>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</si>
  <si>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</si>
  <si>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</si>
  <si>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</si>
  <si>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</si>
  <si>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</si>
  <si>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</si>
  <si>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</si>
  <si>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</si>
  <si>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</si>
  <si>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</si>
  <si>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</si>
  <si>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</si>
  <si>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</si>
  <si>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</si>
  <si>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</si>
  <si>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</si>
  <si>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</si>
  <si>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</si>
  <si>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</si>
  <si>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</si>
  <si>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</si>
  <si>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</si>
  <si>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</si>
  <si>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</si>
  <si>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</si>
  <si>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</si>
  <si>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</si>
  <si>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</si>
  <si>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</si>
  <si>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</si>
  <si>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</si>
  <si>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</si>
  <si>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</si>
  <si>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</si>
  <si>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</si>
  <si>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</si>
  <si>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</si>
  <si>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</si>
  <si>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</si>
  <si>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</si>
  <si>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</si>
  <si>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</si>
  <si>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</si>
  <si>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</si>
  <si>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</si>
  <si>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</si>
  <si>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</si>
  <si>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</si>
  <si>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</si>
  <si>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</si>
  <si>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</si>
  <si>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</si>
  <si>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</si>
  <si>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</si>
  <si>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</si>
  <si>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</si>
  <si>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</si>
  <si>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</si>
  <si>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</si>
  <si>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</si>
  <si>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</si>
  <si>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</si>
  <si>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</si>
  <si>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</si>
  <si>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</si>
  <si>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</si>
  <si>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</si>
  <si>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</si>
  <si>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</si>
  <si>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</si>
  <si>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</si>
  <si>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</si>
  <si>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</si>
  <si>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</si>
  <si>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</si>
  <si>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</si>
  <si>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</si>
  <si>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</si>
  <si>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</si>
  <si>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</si>
  <si>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</si>
  <si>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</si>
  <si>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</si>
  <si>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</si>
  <si>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</si>
  <si>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</si>
  <si>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</si>
  <si>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</si>
  <si>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</si>
  <si>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</si>
  <si>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</si>
  <si>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</si>
  <si>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</si>
  <si>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</si>
  <si>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</si>
  <si>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</si>
  <si>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</si>
  <si>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</si>
  <si>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</si>
  <si>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</si>
  <si>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</si>
  <si>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</si>
  <si>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</si>
  <si>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</si>
  <si>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</si>
  <si>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</si>
  <si>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</si>
  <si>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</si>
  <si>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</si>
  <si>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</si>
  <si>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</si>
  <si>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</si>
  <si>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</si>
  <si>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</si>
  <si>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</si>
  <si>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</si>
  <si>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</si>
  <si>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</si>
  <si>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</si>
  <si>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</si>
  <si>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</si>
  <si>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</si>
  <si>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</si>
  <si>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</si>
  <si>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</si>
  <si>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</si>
  <si>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</si>
  <si>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</si>
  <si>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</si>
  <si>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</si>
  <si>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</si>
  <si>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</si>
  <si>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</si>
  <si>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</si>
  <si>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</si>
  <si>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</si>
  <si>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</si>
  <si>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</si>
  <si>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</si>
  <si>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</si>
  <si>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</si>
  <si>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</si>
  <si>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</si>
  <si>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</si>
  <si>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</si>
  <si>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</si>
  <si>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</si>
  <si>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</si>
  <si>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</si>
  <si>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</si>
  <si>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</si>
  <si>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</si>
  <si>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</si>
  <si>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</si>
  <si>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</si>
  <si>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</si>
  <si>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</si>
  <si>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</si>
  <si>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</si>
  <si>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</si>
  <si>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</si>
  <si>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</si>
  <si>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</si>
  <si>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</si>
  <si>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</si>
  <si>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</si>
  <si>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</si>
  <si>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</si>
  <si>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</si>
  <si>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</si>
  <si>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</si>
  <si>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</si>
  <si>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</si>
  <si>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</si>
  <si>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</si>
  <si>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</si>
  <si>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</si>
  <si>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</si>
  <si>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</si>
  <si>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</si>
  <si>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</si>
  <si>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</si>
  <si>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</si>
  <si>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</si>
  <si>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</si>
  <si>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</si>
  <si>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</si>
  <si>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</si>
  <si>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</si>
  <si>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</si>
  <si>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</si>
  <si>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</si>
  <si>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</si>
  <si>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</si>
  <si>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</si>
  <si>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</si>
  <si>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</si>
  <si>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</si>
  <si>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</si>
  <si>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</si>
  <si>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</si>
  <si>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</si>
  <si>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</si>
  <si>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</si>
  <si>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</si>
  <si>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</si>
  <si>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</si>
  <si>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</si>
  <si>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</si>
  <si>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</si>
  <si>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</si>
  <si>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</si>
  <si>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</si>
  <si>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</si>
  <si>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</si>
  <si>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</si>
  <si>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</si>
  <si>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</si>
  <si>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</si>
  <si>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</si>
  <si>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</si>
  <si>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</si>
  <si>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</si>
  <si>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</si>
  <si>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</si>
  <si>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</si>
  <si>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</si>
  <si>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</si>
  <si>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</si>
  <si>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</si>
  <si>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</si>
  <si>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</si>
  <si>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</si>
  <si>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</si>
  <si>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</si>
  <si>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</si>
  <si>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</si>
  <si>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</si>
  <si>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</si>
  <si>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</si>
  <si>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</si>
  <si>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</si>
  <si>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</si>
  <si>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</si>
  <si>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</si>
  <si>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</si>
  <si>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</si>
  <si>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</si>
  <si>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</si>
  <si>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</si>
  <si>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</si>
  <si>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</si>
  <si>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</si>
  <si>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</si>
  <si>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</si>
  <si>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</si>
  <si>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</si>
  <si>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</si>
  <si>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</si>
  <si>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</si>
  <si>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</si>
  <si>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</si>
  <si>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</si>
  <si>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</si>
  <si>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</si>
  <si>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</si>
  <si>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</si>
  <si>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</si>
  <si>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</si>
  <si>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</si>
  <si>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</si>
  <si>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</si>
  <si>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</si>
  <si>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</si>
  <si>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</si>
  <si>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</si>
  <si>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</si>
  <si>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</si>
  <si>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</si>
  <si>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</si>
  <si>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</si>
  <si>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</si>
  <si>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</si>
  <si>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</si>
  <si>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</si>
  <si>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</si>
  <si>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</si>
  <si>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</si>
  <si>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</si>
  <si>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</si>
  <si>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</si>
  <si>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</si>
  <si>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</si>
  <si>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</si>
  <si>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</si>
  <si>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</si>
  <si>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</si>
  <si>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</si>
  <si>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</si>
  <si>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</si>
  <si>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</si>
  <si>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</si>
  <si>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</si>
  <si>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</si>
  <si>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</si>
  <si>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</si>
  <si>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</si>
  <si>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</si>
  <si>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</si>
  <si>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</si>
  <si>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</si>
  <si>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</si>
  <si>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</si>
  <si>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</si>
  <si>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</si>
  <si>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</si>
  <si>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</si>
  <si>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</si>
  <si>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</si>
  <si>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</si>
  <si>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</si>
  <si>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</si>
  <si>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</si>
  <si>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</si>
  <si>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</si>
  <si>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</si>
  <si>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</si>
  <si>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</si>
  <si>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</si>
  <si>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</si>
  <si>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</si>
  <si>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</si>
  <si>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</si>
  <si>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</si>
  <si>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</si>
  <si>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</si>
  <si>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</si>
  <si>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</si>
  <si>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</si>
  <si>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</si>
  <si>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</si>
  <si>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</si>
  <si>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</si>
  <si>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</si>
  <si>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</si>
  <si>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</si>
  <si>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</si>
  <si>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</si>
  <si>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</si>
  <si>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</si>
  <si>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</si>
  <si>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</si>
  <si>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</si>
  <si>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</si>
  <si>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</si>
  <si>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</si>
  <si>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</si>
  <si>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</si>
  <si>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</si>
  <si>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</si>
  <si>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</si>
  <si>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</si>
  <si>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</si>
  <si>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</si>
  <si>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</si>
  <si>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</si>
  <si>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</si>
  <si>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</si>
  <si>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</si>
  <si>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</si>
  <si>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</si>
  <si>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</si>
  <si>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</si>
  <si>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</si>
  <si>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</si>
  <si>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</si>
  <si>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</si>
  <si>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</si>
  <si>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</si>
  <si>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</si>
  <si>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</si>
  <si>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</si>
  <si>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</si>
  <si>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</si>
  <si>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</si>
  <si>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</si>
  <si>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</si>
  <si>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</si>
  <si>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</si>
  <si>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</si>
  <si>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</si>
  <si>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</si>
  <si>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</si>
  <si>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</si>
  <si>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</si>
  <si>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</si>
  <si>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</si>
  <si>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</si>
  <si>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</si>
  <si>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</si>
  <si>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</si>
  <si>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</si>
  <si>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</si>
  <si>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</si>
  <si>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</si>
  <si>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</si>
  <si>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</si>
  <si>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</si>
  <si>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</si>
  <si>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</si>
  <si>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</si>
  <si>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</si>
  <si>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</si>
  <si>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</si>
  <si>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</si>
  <si>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</si>
  <si>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</si>
  <si>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</si>
  <si>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</si>
  <si>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</si>
  <si>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</si>
  <si>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</si>
  <si>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</si>
  <si>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</si>
  <si>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</si>
  <si>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</si>
  <si>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</si>
  <si>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</si>
  <si>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</si>
  <si>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</si>
  <si>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</si>
  <si>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</si>
  <si>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</si>
  <si>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</si>
  <si>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</si>
  <si>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</si>
  <si>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</si>
  <si>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</si>
  <si>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</si>
  <si>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</si>
  <si>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</si>
  <si>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</si>
  <si>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</si>
  <si>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</si>
  <si>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</si>
  <si>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</si>
  <si>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</si>
  <si>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</si>
  <si>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</si>
  <si>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</si>
  <si>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</si>
  <si>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</si>
  <si>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</si>
  <si>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</si>
  <si>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</si>
  <si>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</si>
  <si>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</si>
  <si>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</si>
  <si>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</si>
  <si>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</si>
  <si>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</si>
  <si>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</si>
  <si>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</si>
  <si>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</si>
  <si>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</si>
  <si>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</si>
  <si>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</si>
  <si>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</si>
  <si>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</si>
  <si>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</si>
  <si>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</si>
  <si>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</si>
  <si>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</si>
  <si>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</si>
  <si>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</si>
  <si>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</si>
  <si>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</si>
  <si>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</si>
  <si>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</si>
  <si>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</si>
  <si>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</si>
  <si>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</si>
  <si>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</si>
  <si>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</si>
  <si>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</si>
  <si>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</si>
  <si>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</si>
  <si>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</si>
  <si>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</si>
  <si>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</si>
  <si>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</si>
  <si>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</si>
  <si>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</si>
  <si>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</si>
  <si>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</si>
  <si>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</si>
  <si>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</si>
  <si>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</si>
  <si>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</si>
  <si>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</si>
  <si>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</si>
  <si>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</si>
  <si>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</si>
  <si>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</si>
  <si>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</si>
  <si>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</si>
  <si>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</si>
  <si>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</si>
  <si>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</si>
  <si>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</si>
  <si>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</si>
  <si>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</si>
  <si>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</si>
  <si>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</si>
  <si>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</si>
  <si>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</si>
  <si>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</si>
  <si>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</si>
  <si>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</si>
  <si>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</si>
  <si>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</si>
  <si>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</si>
  <si>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</si>
  <si>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</si>
  <si>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</si>
  <si>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</si>
  <si>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</si>
  <si>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</si>
  <si>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</si>
  <si>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</si>
  <si>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</si>
  <si>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</si>
  <si>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</si>
  <si>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</si>
  <si>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</si>
  <si>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</si>
  <si>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</si>
  <si>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</si>
  <si>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</si>
  <si>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</si>
  <si>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</si>
  <si>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</si>
  <si>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</si>
  <si>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</si>
  <si>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</si>
  <si>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</si>
  <si>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</si>
  <si>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</si>
  <si>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</si>
  <si>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</si>
  <si>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</si>
  <si>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</si>
  <si>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</si>
  <si>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</si>
  <si>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</si>
  <si>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</si>
  <si>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</si>
  <si>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</si>
  <si>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</si>
  <si>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</si>
  <si>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</si>
  <si>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</si>
  <si>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</si>
  <si>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</si>
  <si>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</si>
  <si>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</si>
  <si>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</si>
  <si>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</si>
  <si>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</si>
  <si>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</si>
  <si>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</si>
  <si>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</si>
  <si>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</si>
  <si>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</si>
  <si>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</si>
  <si>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</si>
  <si>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</si>
  <si>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</si>
  <si>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</si>
  <si>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</si>
  <si>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</si>
  <si>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</si>
  <si>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</si>
  <si>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</si>
  <si>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</si>
  <si>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</si>
  <si>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</si>
  <si>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</si>
  <si>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</si>
  <si>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</si>
  <si>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</si>
  <si>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</si>
  <si>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</si>
  <si>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</si>
  <si>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</si>
  <si>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</si>
  <si>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</si>
  <si>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</si>
  <si>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</si>
  <si>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</si>
  <si>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</si>
  <si>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</si>
  <si>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</si>
  <si>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</si>
  <si>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</si>
  <si>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</si>
  <si>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</si>
  <si>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</si>
  <si>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</si>
  <si>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</si>
  <si>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</si>
  <si>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</si>
  <si>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</si>
  <si>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</si>
  <si>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</si>
  <si>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</si>
  <si>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</si>
  <si>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</si>
  <si>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</si>
  <si>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</si>
  <si>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</si>
  <si>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</si>
  <si>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</si>
  <si>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</si>
  <si>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</si>
  <si>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</si>
  <si>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</si>
  <si>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</si>
  <si>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</si>
  <si>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</si>
  <si>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</si>
  <si>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</si>
  <si>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</si>
  <si>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</si>
  <si>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</si>
  <si>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</si>
  <si>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</si>
  <si>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</si>
  <si>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</si>
  <si>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</si>
  <si>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</si>
  <si>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</si>
  <si>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</si>
  <si>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</si>
  <si>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</si>
  <si>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</si>
  <si>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</si>
  <si>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</si>
  <si>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</si>
  <si>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</si>
  <si>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</si>
  <si>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</si>
  <si>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</si>
  <si>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</si>
  <si>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</si>
  <si>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</si>
  <si>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</si>
  <si>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</si>
  <si>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</si>
  <si>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</si>
  <si>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</si>
  <si>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</si>
  <si>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</si>
  <si>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</si>
  <si>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</si>
  <si>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</si>
  <si>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</si>
  <si>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</si>
  <si>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</si>
  <si>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</si>
  <si>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</si>
  <si>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</si>
  <si>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</si>
  <si>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</si>
  <si>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</si>
  <si>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</si>
  <si>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</si>
  <si>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</si>
  <si>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</si>
  <si>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</si>
  <si>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</si>
  <si>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</si>
  <si>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</si>
  <si>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</si>
  <si>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</si>
  <si>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</si>
  <si>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</si>
  <si>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</si>
  <si>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</si>
  <si>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</si>
  <si>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</si>
  <si>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</si>
  <si>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</si>
  <si>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</si>
  <si>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</si>
  <si>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</si>
  <si>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</si>
  <si>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</si>
  <si>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</si>
  <si>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</si>
  <si>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</si>
  <si>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</si>
  <si>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</si>
  <si>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</si>
  <si>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</si>
  <si>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</si>
  <si>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</si>
  <si>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</si>
  <si>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</si>
  <si>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</si>
  <si>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</si>
  <si>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</si>
  <si>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</si>
  <si>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</si>
  <si>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</si>
  <si>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</si>
  <si>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</si>
  <si>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</si>
  <si>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</si>
  <si>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</si>
  <si>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</si>
  <si>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</si>
  <si>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</si>
  <si>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</si>
  <si>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</si>
  <si>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</si>
  <si>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</si>
  <si>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</si>
  <si>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</si>
  <si>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</si>
  <si>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</si>
  <si>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</si>
  <si>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</si>
  <si>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</si>
  <si>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</si>
  <si>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</si>
  <si>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</si>
  <si>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</si>
  <si>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</si>
  <si>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</si>
  <si>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</si>
  <si>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</si>
  <si>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</si>
  <si>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</si>
  <si>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</si>
  <si>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</si>
  <si>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</si>
  <si>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</si>
  <si>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</si>
  <si>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</si>
  <si>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</si>
  <si>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</si>
  <si>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</si>
  <si>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</si>
  <si>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</si>
  <si>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</si>
  <si>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</si>
  <si>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</si>
  <si>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</si>
  <si>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</si>
  <si>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</si>
  <si>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</si>
  <si>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</si>
  <si>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</si>
  <si>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</si>
  <si>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</si>
  <si>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</si>
  <si>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</si>
  <si>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</si>
  <si>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</si>
  <si>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</si>
  <si>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</si>
  <si>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</si>
  <si>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</si>
  <si>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</si>
  <si>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</si>
  <si>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</si>
  <si>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</si>
  <si>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</si>
  <si>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</si>
  <si>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</si>
  <si>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</si>
  <si>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</si>
  <si>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</si>
  <si>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</si>
  <si>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</si>
  <si>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</si>
  <si>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</si>
  <si>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</si>
  <si>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</si>
  <si>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</si>
  <si>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</si>
  <si>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</si>
  <si>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</si>
  <si>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</si>
  <si>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</si>
  <si>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</si>
  <si>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</si>
  <si>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</si>
  <si>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</si>
  <si>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</si>
  <si>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</si>
  <si>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</si>
  <si>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</si>
  <si>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</si>
  <si>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</si>
  <si>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</si>
  <si>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</si>
  <si>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</si>
  <si>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</si>
  <si>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</si>
  <si>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</si>
  <si>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</si>
  <si>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</si>
  <si>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</si>
  <si>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</si>
  <si>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</si>
  <si>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</si>
  <si>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</si>
  <si>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</si>
  <si>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</si>
  <si>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</si>
  <si>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</si>
  <si>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</si>
  <si>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</si>
  <si>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</si>
  <si>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</si>
  <si>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</si>
  <si>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</si>
  <si>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</si>
  <si>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</si>
  <si>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</si>
  <si>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</si>
  <si>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</si>
  <si>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</si>
  <si>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</si>
  <si>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</si>
  <si>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</si>
  <si>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</si>
  <si>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</si>
  <si>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</si>
  <si>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</si>
  <si>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</si>
  <si>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</si>
  <si>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</si>
  <si>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</si>
  <si>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</si>
  <si>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</si>
  <si>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</si>
  <si>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</si>
  <si>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</si>
  <si>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</si>
  <si>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</si>
  <si>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</si>
  <si>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</si>
  <si>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</si>
  <si>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</si>
  <si>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</si>
  <si>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</si>
  <si>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</si>
  <si>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</si>
  <si>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</si>
  <si>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</si>
  <si>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</si>
  <si>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</si>
  <si>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</si>
  <si>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</si>
  <si>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</si>
  <si>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</si>
  <si>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</si>
  <si>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</si>
  <si>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</si>
  <si>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</si>
  <si>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</si>
  <si>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</si>
  <si>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</si>
  <si>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</si>
  <si>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</si>
  <si>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</si>
  <si>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</si>
  <si>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</si>
  <si>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</si>
  <si>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</si>
  <si>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</si>
  <si>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</si>
  <si>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</si>
  <si>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</si>
  <si>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</si>
  <si>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</si>
  <si>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</si>
  <si>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</si>
  <si>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</si>
  <si>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</si>
  <si>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</si>
  <si>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</si>
  <si>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</si>
  <si>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</si>
  <si>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</si>
  <si>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</si>
  <si>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</si>
  <si>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</si>
  <si>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</si>
  <si>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</si>
  <si>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</si>
  <si>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</si>
  <si>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</si>
  <si>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</si>
  <si>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</si>
  <si>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</si>
  <si>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</si>
  <si>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</si>
  <si>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</si>
  <si>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</si>
  <si>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</si>
  <si>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</si>
  <si>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</si>
  <si>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</si>
  <si>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</si>
  <si>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</si>
  <si>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</si>
  <si>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</si>
  <si>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</si>
  <si>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</si>
  <si>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</si>
  <si>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</si>
  <si>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</si>
  <si>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</si>
  <si>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</si>
  <si>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</si>
  <si>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</si>
  <si>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</si>
  <si>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</si>
  <si>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</si>
  <si>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</si>
  <si>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</si>
  <si>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</si>
  <si>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</si>
  <si>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</si>
  <si>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</si>
  <si>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</si>
  <si>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</si>
  <si>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</si>
  <si>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</si>
  <si>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</si>
  <si>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</si>
  <si>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</si>
  <si>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</si>
  <si>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</si>
  <si>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</si>
  <si>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</si>
  <si>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</si>
  <si>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</si>
  <si>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</si>
  <si>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</si>
  <si>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</si>
  <si>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</si>
  <si>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</si>
  <si>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</si>
  <si>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</si>
  <si>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</si>
  <si>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</si>
  <si>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</si>
  <si>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</si>
  <si>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</si>
  <si>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</si>
  <si>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</si>
  <si>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</si>
  <si>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</si>
  <si>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</si>
  <si>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</si>
  <si>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</si>
  <si>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</si>
  <si>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</si>
  <si>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</si>
  <si>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</si>
  <si>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</si>
  <si>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</si>
  <si>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</si>
  <si>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</si>
  <si>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</si>
  <si>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</si>
  <si>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</si>
  <si>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</si>
  <si>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</si>
  <si>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</si>
  <si>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</si>
  <si>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</si>
  <si>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</si>
  <si>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</si>
  <si>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</si>
  <si>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</si>
  <si>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</si>
  <si>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</si>
  <si>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</si>
  <si>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</si>
  <si>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</si>
  <si>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</si>
  <si>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</si>
  <si>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</si>
  <si>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</si>
  <si>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</si>
  <si>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</si>
  <si>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</si>
  <si>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</si>
  <si>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</si>
  <si>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</si>
  <si>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</si>
  <si>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</si>
  <si>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</si>
  <si>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</si>
  <si>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</si>
  <si>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</si>
  <si>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</si>
  <si>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</si>
  <si>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</si>
  <si>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</si>
  <si>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</si>
  <si>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</si>
  <si>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</si>
  <si>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</si>
  <si>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</si>
  <si>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</si>
  <si>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</si>
  <si>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</si>
  <si>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</si>
  <si>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</si>
  <si>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</si>
  <si>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</si>
  <si>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</si>
  <si>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</si>
  <si>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</si>
  <si>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</si>
  <si>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</si>
  <si>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</si>
  <si>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</si>
  <si>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</si>
  <si>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</si>
  <si>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</si>
  <si>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</si>
  <si>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</si>
  <si>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</si>
  <si>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</si>
  <si>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</si>
  <si>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</si>
  <si>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</si>
  <si>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</si>
  <si>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</si>
  <si>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</si>
  <si>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</si>
  <si>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</si>
  <si>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</si>
  <si>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</si>
  <si>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</si>
  <si>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</si>
  <si>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</si>
  <si>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</si>
  <si>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</si>
  <si>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</si>
  <si>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</si>
  <si>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</si>
  <si>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</si>
  <si>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</si>
  <si>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</si>
  <si>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</si>
  <si>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</si>
  <si>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</si>
  <si>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</si>
  <si>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</si>
  <si>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</si>
  <si>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</si>
  <si>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</si>
  <si>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</si>
  <si>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</si>
  <si>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</si>
  <si>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</si>
  <si>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</si>
  <si>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</si>
  <si>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</si>
  <si>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</si>
  <si>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</si>
  <si>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</si>
  <si>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</si>
  <si>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</si>
  <si>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</si>
  <si>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</si>
  <si>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</si>
  <si>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</si>
  <si>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</si>
  <si>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</si>
  <si>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</si>
  <si>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</si>
  <si>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</si>
  <si>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</si>
  <si>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</si>
  <si>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</si>
  <si>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</si>
  <si>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</si>
  <si>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</si>
  <si>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</si>
  <si>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</si>
  <si>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</si>
  <si>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</si>
  <si>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</si>
  <si>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</si>
  <si>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</si>
  <si>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</si>
  <si>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</si>
  <si>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</si>
  <si>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</si>
  <si>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</si>
  <si>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</si>
  <si>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</si>
  <si>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</si>
  <si>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</si>
  <si>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</si>
  <si>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</si>
  <si>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</si>
  <si>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</si>
  <si>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</si>
  <si>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</si>
  <si>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</si>
  <si>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</si>
  <si>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</si>
  <si>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</si>
  <si>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</si>
  <si>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</si>
  <si>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</si>
  <si>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</si>
  <si>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</si>
  <si>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</si>
  <si>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</si>
  <si>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</si>
  <si>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</si>
  <si>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</si>
  <si>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</si>
  <si>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</si>
  <si>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</si>
  <si>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</si>
  <si>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</si>
  <si>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</si>
  <si>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</si>
  <si>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</si>
  <si>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</si>
  <si>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</si>
  <si>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</si>
  <si>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</si>
  <si>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</si>
  <si>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</si>
  <si>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</si>
  <si>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</si>
  <si>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</si>
  <si>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</si>
  <si>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</si>
  <si>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</si>
  <si>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</si>
  <si>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</si>
  <si>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</si>
  <si>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</si>
  <si>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</si>
  <si>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</si>
  <si>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</si>
  <si>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</si>
  <si>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</si>
  <si>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</si>
  <si>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</si>
  <si>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</si>
  <si>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</si>
  <si>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</si>
  <si>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</si>
  <si>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</si>
  <si>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</si>
  <si>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</si>
  <si>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</si>
  <si>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</si>
  <si>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</si>
  <si>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</si>
  <si>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</si>
  <si>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</si>
  <si>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</si>
  <si>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</si>
  <si>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</si>
  <si>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</si>
  <si>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</si>
  <si>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</si>
  <si>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</si>
  <si>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</si>
  <si>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</si>
  <si>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</si>
  <si>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</si>
  <si>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</si>
  <si>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</si>
  <si>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</si>
  <si>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</si>
  <si>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</si>
  <si>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</si>
  <si>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</si>
  <si>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</si>
  <si>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</si>
  <si>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</si>
  <si>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</si>
  <si>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</si>
  <si>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</si>
  <si>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</si>
  <si>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</si>
  <si>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</si>
  <si>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</si>
  <si>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</si>
  <si>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</si>
  <si>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</si>
  <si>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</si>
  <si>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</si>
  <si>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</si>
  <si>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</si>
  <si>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</si>
  <si>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</si>
  <si>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</si>
  <si>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</si>
  <si>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</si>
  <si>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</si>
  <si>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</si>
  <si>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</si>
  <si>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</si>
  <si>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</si>
  <si>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</si>
  <si>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</si>
  <si>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</si>
  <si>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</si>
  <si>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</si>
  <si>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</si>
  <si>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</si>
  <si>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</si>
  <si>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</si>
  <si>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</si>
  <si>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</si>
  <si>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</si>
  <si>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</si>
  <si>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</si>
  <si>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</si>
  <si>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</si>
  <si>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</si>
  <si>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</si>
  <si>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</si>
  <si>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</si>
  <si>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</si>
  <si>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</si>
  <si>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</si>
  <si>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</si>
  <si>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</si>
  <si>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</si>
  <si>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</si>
  <si>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</si>
  <si>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</si>
  <si>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</si>
  <si>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</si>
  <si>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</si>
  <si>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</si>
  <si>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</si>
  <si>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</si>
  <si>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</si>
  <si>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</si>
  <si>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</si>
  <si>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</si>
  <si>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</si>
  <si>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</si>
  <si>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</si>
  <si>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</si>
  <si>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</si>
  <si>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</si>
  <si>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</si>
  <si>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</si>
  <si>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</si>
  <si>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</si>
  <si>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</si>
  <si>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</si>
  <si>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</si>
  <si>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</si>
  <si>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</si>
  <si>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</si>
  <si>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</si>
  <si>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</si>
  <si>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</si>
  <si>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</si>
  <si>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</si>
  <si>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</si>
  <si>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</si>
  <si>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</si>
  <si>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</si>
  <si>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</si>
  <si>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</si>
  <si>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</si>
  <si>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</si>
  <si>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</si>
  <si>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</si>
  <si>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</si>
  <si>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</si>
  <si>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</si>
  <si>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</si>
  <si>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</si>
  <si>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</si>
  <si>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</si>
  <si>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</si>
  <si>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</si>
  <si>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</si>
  <si>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</si>
  <si>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</si>
  <si>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</si>
  <si>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</si>
  <si>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</si>
  <si>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</si>
  <si>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</si>
  <si>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</si>
  <si>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</si>
  <si>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</si>
  <si>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</si>
  <si>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</si>
  <si>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</si>
  <si>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</si>
  <si>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</si>
  <si>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</si>
  <si>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</si>
  <si>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</si>
  <si>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</si>
  <si>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</si>
  <si>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</si>
  <si>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</si>
  <si>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</si>
  <si>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</si>
  <si>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</si>
  <si>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</si>
  <si>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</si>
  <si>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</si>
  <si>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</si>
  <si>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</si>
  <si>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</si>
  <si>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</si>
  <si>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</si>
  <si>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</si>
  <si>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</si>
  <si>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</si>
  <si>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</si>
  <si>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</si>
  <si>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</si>
  <si>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</si>
  <si>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</si>
  <si>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</si>
  <si>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</si>
  <si>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</si>
  <si>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</si>
  <si>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</si>
  <si>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</si>
  <si>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</si>
  <si>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</si>
  <si>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</si>
  <si>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</si>
  <si>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</si>
  <si>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</si>
  <si>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</si>
  <si>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</si>
  <si>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</si>
  <si>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</si>
  <si>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</si>
  <si>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</si>
  <si>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</si>
  <si>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</si>
  <si>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</si>
  <si>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</si>
  <si>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</si>
  <si>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</si>
  <si>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</si>
  <si>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</si>
  <si>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</si>
  <si>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</si>
  <si>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</si>
  <si>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</si>
  <si>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</si>
  <si>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</si>
  <si>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</si>
  <si>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</si>
  <si>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</si>
  <si>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</si>
  <si>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</si>
  <si>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</si>
  <si>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</si>
  <si>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</si>
  <si>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</si>
  <si>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</si>
  <si>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</si>
  <si>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</si>
  <si>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</si>
  <si>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</si>
  <si>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</si>
  <si>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</si>
  <si>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</si>
  <si>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</si>
  <si>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</si>
  <si>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</si>
  <si>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</si>
  <si>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</si>
  <si>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</si>
  <si>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</si>
  <si>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</si>
  <si>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</si>
  <si>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</si>
  <si>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</si>
  <si>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</si>
  <si>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</si>
  <si>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</si>
  <si>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</si>
  <si>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</si>
  <si>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</si>
  <si>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</si>
  <si>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</si>
  <si>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</si>
  <si>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</si>
  <si>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</si>
  <si>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</si>
  <si>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</si>
  <si>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</si>
  <si>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</si>
  <si>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</si>
  <si>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</si>
  <si>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</si>
  <si>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</si>
  <si>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</si>
  <si>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</si>
  <si>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</si>
  <si>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</si>
  <si>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</si>
  <si>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</si>
  <si>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</si>
  <si>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</si>
  <si>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</si>
  <si>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</si>
  <si>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</si>
  <si>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</si>
  <si>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</si>
  <si>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</si>
  <si>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</si>
  <si>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</si>
  <si>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</si>
  <si>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</si>
  <si>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</si>
  <si>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</si>
  <si>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</si>
  <si>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</si>
  <si>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</si>
  <si>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</si>
  <si>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</si>
  <si>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</si>
  <si>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</si>
  <si>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</si>
  <si>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</si>
  <si>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</si>
  <si>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</si>
  <si>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</si>
  <si>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</si>
  <si>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</si>
  <si>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</si>
  <si>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</si>
  <si>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</si>
  <si>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</si>
  <si>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</si>
  <si>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</si>
  <si>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</si>
  <si>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</si>
  <si>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</si>
  <si>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</si>
  <si>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</si>
  <si>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</si>
  <si>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</si>
  <si>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</si>
  <si>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</si>
  <si>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</si>
  <si>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</si>
  <si>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</si>
  <si>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</si>
  <si>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</si>
  <si>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</si>
  <si>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</si>
  <si>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</si>
  <si>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</si>
  <si>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</si>
  <si>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</si>
  <si>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</si>
  <si>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</si>
  <si>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</si>
  <si>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</si>
  <si>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</si>
  <si>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</si>
  <si>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</si>
  <si>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</si>
  <si>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</si>
  <si>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</si>
  <si>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</si>
  <si>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</si>
  <si>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</si>
  <si>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</si>
  <si>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</si>
  <si>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</si>
  <si>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</si>
  <si>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</si>
  <si>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</si>
  <si>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</si>
  <si>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</si>
  <si>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</si>
  <si>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</si>
  <si>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</si>
  <si>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</si>
  <si>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</si>
  <si>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</si>
  <si>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</si>
  <si>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</si>
  <si>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</si>
  <si>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</si>
  <si>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</si>
  <si>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</si>
  <si>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</si>
  <si>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</si>
  <si>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</si>
  <si>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</si>
  <si>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</si>
  <si>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</si>
  <si>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</si>
  <si>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</si>
  <si>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</si>
  <si>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</si>
  <si>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</si>
  <si>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</si>
  <si>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</si>
  <si>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</si>
  <si>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</si>
  <si>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</si>
  <si>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</si>
  <si>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</si>
  <si>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</si>
  <si>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</si>
  <si>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</si>
  <si>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</si>
  <si>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</si>
  <si>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</si>
  <si>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</si>
  <si>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</si>
  <si>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</si>
  <si>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</si>
  <si>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</si>
  <si>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</si>
  <si>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</si>
  <si>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</si>
  <si>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</si>
  <si>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</si>
  <si>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</si>
  <si>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</si>
  <si>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</si>
  <si>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</si>
  <si>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</si>
  <si>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</si>
  <si>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</si>
  <si>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</si>
  <si>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</si>
  <si>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</si>
  <si>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</si>
  <si>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</si>
  <si>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</si>
  <si>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</si>
  <si>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</si>
  <si>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</si>
  <si>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</si>
  <si>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</si>
  <si>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</si>
  <si>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</si>
  <si>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</si>
  <si>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</si>
  <si>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</si>
  <si>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</si>
  <si>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</si>
  <si>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</si>
  <si>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</si>
  <si>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</si>
  <si>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</si>
  <si>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</si>
  <si>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</si>
  <si>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</si>
  <si>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</si>
  <si>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</si>
  <si>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</si>
  <si>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</si>
  <si>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</si>
  <si>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</si>
  <si>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</si>
  <si>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</si>
  <si>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</si>
  <si>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</si>
  <si>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</si>
  <si>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</si>
  <si>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</si>
  <si>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</si>
  <si>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</si>
  <si>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</si>
  <si>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</si>
  <si>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</si>
  <si>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</si>
  <si>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</si>
  <si>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</si>
  <si>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</si>
  <si>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</si>
  <si>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</si>
  <si>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</si>
  <si>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</si>
  <si>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</si>
  <si>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</si>
  <si>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</si>
  <si>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</si>
  <si>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</si>
  <si>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</si>
  <si>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</si>
  <si>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</si>
  <si>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</si>
  <si>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</si>
  <si>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</si>
  <si>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</si>
  <si>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</si>
  <si>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</si>
  <si>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</si>
  <si>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</si>
  <si>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</si>
  <si>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</si>
  <si>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</si>
  <si>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</si>
  <si>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</si>
  <si>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</si>
  <si>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</si>
  <si>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</si>
  <si>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</si>
  <si>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</si>
  <si>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</si>
  <si>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</si>
  <si>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</si>
  <si>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</si>
  <si>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</si>
  <si>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</si>
  <si>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</si>
  <si>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</si>
  <si>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</si>
  <si>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</si>
  <si>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</si>
  <si>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</si>
  <si>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</si>
  <si>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</si>
  <si>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</si>
  <si>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</si>
  <si>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</si>
  <si>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</si>
  <si>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</si>
  <si>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</si>
  <si>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</si>
  <si>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</si>
  <si>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</si>
  <si>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</si>
  <si>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</si>
  <si>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</si>
  <si>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</si>
  <si>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</si>
  <si>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</si>
  <si>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</si>
  <si>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</si>
  <si>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</si>
  <si>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</si>
  <si>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</si>
  <si>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</si>
  <si>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</si>
  <si>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</si>
  <si>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</si>
  <si>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</si>
  <si>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</si>
  <si>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</si>
  <si>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</si>
  <si>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</si>
  <si>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</si>
  <si>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</si>
  <si>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</si>
  <si>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</si>
  <si>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</si>
  <si>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</si>
  <si>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</si>
  <si>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</si>
  <si>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</si>
  <si>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</si>
  <si>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</si>
  <si>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</si>
  <si>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</si>
  <si>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</si>
  <si>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</si>
  <si>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</si>
  <si>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</si>
  <si>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</si>
  <si>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</si>
  <si>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</si>
  <si>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</si>
  <si>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</si>
  <si>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</si>
  <si>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</si>
  <si>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</si>
  <si>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</si>
  <si>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</si>
  <si>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</si>
  <si>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</si>
  <si>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</si>
  <si>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</si>
  <si>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</si>
  <si>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</si>
  <si>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</si>
  <si>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</si>
  <si>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</si>
  <si>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</si>
  <si>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</si>
  <si>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</si>
  <si>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</si>
  <si>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</si>
  <si>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</si>
  <si>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</si>
  <si>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</si>
  <si>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</si>
  <si>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</si>
  <si>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</si>
  <si>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</si>
  <si>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</si>
  <si>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</si>
  <si>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</si>
  <si>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</si>
  <si>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</si>
  <si>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</si>
  <si>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</si>
  <si>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</si>
  <si>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</si>
  <si>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</si>
  <si>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</si>
  <si>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</si>
  <si>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</si>
  <si>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</si>
  <si>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</si>
  <si>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</si>
  <si>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</si>
  <si>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</si>
  <si>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</si>
  <si>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</si>
  <si>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</si>
  <si>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</si>
  <si>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</si>
  <si>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</si>
  <si>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</si>
  <si>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</si>
  <si>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</si>
  <si>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</si>
  <si>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</si>
  <si>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</si>
  <si>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</si>
  <si>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</si>
  <si>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</si>
  <si>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</si>
  <si>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</si>
  <si>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</si>
  <si>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</si>
  <si>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</si>
  <si>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</si>
  <si>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</si>
  <si>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</si>
  <si>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</si>
  <si>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</si>
  <si>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</si>
  <si>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</si>
  <si>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</si>
  <si>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</si>
  <si>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</si>
  <si>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</si>
  <si>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</si>
  <si>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</si>
  <si>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</si>
  <si>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</si>
  <si>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</si>
  <si>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</si>
  <si>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</si>
  <si>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</si>
  <si>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</si>
  <si>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</si>
  <si>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</si>
  <si>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</si>
  <si>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</si>
  <si>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</si>
  <si>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</si>
  <si>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</si>
  <si>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</si>
  <si>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</si>
  <si>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</si>
  <si>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</si>
  <si>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</si>
  <si>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</si>
  <si>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</si>
  <si>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</si>
  <si>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</si>
  <si>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</si>
  <si>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</si>
  <si>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</si>
  <si>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</si>
  <si>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</si>
  <si>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</si>
  <si>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</si>
  <si>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</si>
  <si>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</si>
  <si>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</si>
  <si>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</si>
  <si>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</si>
  <si>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</si>
  <si>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</si>
  <si>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</si>
  <si>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</si>
  <si>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</si>
  <si>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</si>
  <si>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</si>
  <si>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</si>
  <si>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</si>
  <si>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</si>
  <si>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</si>
  <si>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</si>
  <si>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</si>
  <si>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</si>
  <si>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</si>
  <si>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</si>
  <si>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</si>
  <si>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</si>
  <si>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</si>
  <si>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</si>
  <si>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</si>
  <si>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</si>
  <si>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</si>
  <si>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</si>
  <si>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</si>
  <si>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</si>
  <si>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</si>
  <si>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</si>
  <si>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</si>
  <si>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</si>
  <si>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</si>
  <si>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</si>
  <si>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</si>
  <si>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</si>
  <si>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</si>
  <si>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</si>
  <si>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</si>
  <si>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</si>
  <si>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</si>
  <si>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</si>
  <si>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</si>
  <si>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</si>
  <si>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</si>
  <si>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</si>
  <si>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</si>
  <si>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</si>
  <si>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</si>
  <si>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</si>
  <si>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</si>
  <si>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</si>
  <si>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</si>
  <si>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</si>
  <si>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</si>
  <si>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</si>
  <si>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</si>
  <si>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</si>
  <si>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</si>
  <si>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</si>
  <si>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</si>
  <si>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</si>
  <si>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</si>
  <si>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</si>
  <si>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</si>
  <si>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</si>
  <si>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</si>
  <si>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</si>
  <si>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</si>
  <si>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</si>
  <si>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</si>
  <si>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</si>
  <si>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</si>
  <si>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</si>
  <si>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</si>
  <si>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</si>
  <si>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</si>
  <si>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</si>
  <si>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</si>
  <si>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</si>
  <si>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</si>
  <si>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</si>
  <si>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</si>
  <si>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</si>
  <si>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</si>
  <si>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</si>
  <si>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</si>
  <si>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</si>
  <si>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</si>
  <si>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</si>
  <si>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</si>
  <si>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</si>
  <si>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</si>
  <si>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</si>
  <si>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</si>
  <si>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</si>
  <si>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</si>
  <si>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</si>
  <si>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</si>
  <si>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</si>
  <si>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</si>
  <si>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</si>
  <si>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</si>
  <si>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</si>
  <si>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</si>
  <si>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</si>
  <si>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</si>
  <si>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</si>
  <si>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</si>
  <si>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</si>
  <si>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</si>
  <si>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</si>
  <si>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</si>
  <si>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</si>
  <si>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</si>
  <si>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</si>
  <si>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</si>
  <si>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</si>
  <si>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</si>
  <si>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</si>
  <si>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</si>
  <si>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</si>
  <si>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</si>
  <si>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</si>
  <si>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</si>
  <si>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</si>
  <si>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</si>
  <si>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</si>
  <si>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</si>
  <si>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</si>
  <si>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</si>
  <si>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</si>
  <si>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</si>
  <si>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</si>
  <si>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</si>
  <si>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</si>
  <si>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</si>
  <si>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</si>
  <si>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</si>
  <si>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</si>
  <si>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</si>
  <si>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</si>
  <si>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</si>
  <si>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</si>
  <si>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</si>
  <si>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</si>
  <si>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</si>
  <si>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</si>
  <si>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</si>
  <si>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</si>
  <si>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</si>
  <si>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</si>
  <si>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</si>
  <si>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</si>
  <si>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</si>
  <si>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</si>
  <si>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</si>
  <si>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</si>
  <si>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</si>
  <si>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</si>
  <si>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</si>
  <si>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</si>
  <si>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</si>
  <si>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</si>
  <si>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</si>
  <si>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</si>
  <si>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</si>
  <si>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</si>
  <si>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</si>
  <si>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</si>
  <si>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</si>
  <si>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</si>
  <si>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</si>
  <si>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</si>
  <si>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</si>
  <si>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</si>
  <si>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</si>
  <si>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</si>
  <si>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</si>
  <si>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</si>
  <si>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</si>
  <si>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</si>
  <si>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</si>
  <si>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</si>
  <si>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</si>
  <si>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</si>
  <si>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</si>
  <si>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</si>
  <si>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</si>
  <si>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</si>
  <si>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</si>
  <si>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</si>
  <si>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</si>
  <si>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</si>
  <si>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</si>
  <si>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</si>
  <si>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</si>
  <si>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</si>
  <si>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</si>
  <si>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</si>
  <si>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</si>
  <si>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</si>
  <si>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</si>
  <si>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</si>
  <si>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</si>
  <si>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</si>
  <si>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</si>
  <si>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</si>
  <si>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</si>
  <si>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</si>
  <si>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</si>
  <si>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</si>
  <si>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</si>
  <si>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</si>
  <si>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</si>
  <si>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</si>
  <si>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</si>
  <si>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</si>
  <si>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</si>
  <si>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</si>
  <si>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</si>
  <si>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</si>
  <si>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</si>
  <si>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</si>
  <si>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</si>
  <si>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</si>
  <si>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</si>
  <si>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</si>
  <si>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</si>
  <si>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</si>
  <si>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</si>
  <si>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</si>
  <si>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</si>
  <si>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</si>
  <si>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</si>
  <si>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</si>
  <si>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</si>
  <si>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</si>
  <si>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</si>
  <si>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</si>
  <si>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</si>
  <si>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</si>
  <si>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</si>
  <si>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</si>
  <si>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</si>
  <si>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</si>
  <si>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</si>
  <si>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</si>
  <si>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</si>
  <si>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</si>
  <si>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</si>
  <si>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</si>
  <si>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</si>
  <si>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</si>
  <si>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</si>
  <si>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</si>
  <si>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</si>
  <si>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</si>
  <si>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</si>
  <si>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</si>
  <si>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</si>
  <si>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</si>
  <si>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</si>
  <si>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</si>
  <si>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</si>
  <si>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</si>
  <si>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</si>
  <si>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</si>
  <si>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</si>
  <si>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</si>
  <si>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</si>
  <si>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</si>
  <si>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</si>
  <si>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</si>
  <si>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</si>
  <si>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</si>
  <si>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</si>
  <si>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</si>
  <si>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</si>
  <si>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</si>
  <si>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</si>
  <si>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</si>
  <si>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</si>
  <si>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</si>
  <si>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</si>
  <si>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</si>
  <si>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</si>
  <si>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</si>
  <si>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</si>
  <si>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</si>
  <si>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</si>
  <si>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</si>
  <si>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</si>
  <si>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</si>
  <si>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</si>
  <si>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</si>
  <si>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</si>
  <si>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</si>
  <si>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</si>
  <si>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</si>
  <si>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</si>
  <si>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</si>
  <si>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</si>
  <si>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</si>
  <si>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</si>
  <si>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</si>
  <si>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</si>
  <si>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</si>
  <si>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</si>
  <si>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</si>
  <si>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</si>
  <si>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</si>
  <si>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</si>
  <si>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</si>
  <si>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</si>
  <si>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</si>
  <si>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</si>
  <si>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</si>
  <si>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</si>
  <si>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</si>
  <si>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</si>
  <si>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</si>
  <si>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</si>
  <si>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</si>
  <si>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</si>
  <si>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</si>
  <si>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</si>
  <si>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</si>
  <si>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</si>
  <si>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</si>
  <si>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</si>
  <si>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</si>
  <si>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</si>
  <si>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</si>
  <si>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</si>
  <si>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</si>
  <si>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</si>
  <si>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</si>
  <si>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</si>
  <si>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</si>
  <si>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</si>
  <si>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</si>
  <si>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</si>
  <si>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</si>
  <si>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</si>
  <si>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</si>
  <si>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</si>
  <si>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</si>
  <si>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</si>
  <si>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</si>
  <si>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</si>
  <si>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</si>
  <si>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</si>
  <si>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</si>
  <si>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</si>
  <si>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</si>
  <si>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</si>
  <si>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</si>
  <si>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</si>
  <si>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</si>
  <si>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</si>
  <si>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</si>
  <si>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</si>
  <si>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</si>
  <si>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</si>
  <si>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</si>
  <si>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</si>
  <si>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</si>
  <si>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</si>
  <si>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</si>
  <si>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</si>
  <si>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</si>
  <si>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</si>
  <si>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</si>
  <si>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</si>
  <si>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</si>
  <si>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</si>
  <si>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</si>
  <si>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</si>
  <si>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</si>
  <si>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</si>
  <si>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</si>
  <si>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</si>
  <si>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</si>
  <si>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</si>
  <si>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</si>
  <si>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</si>
  <si>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</si>
  <si>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</si>
  <si>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</si>
  <si>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</si>
  <si>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</si>
  <si>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</si>
  <si>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</si>
  <si>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</si>
  <si>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</si>
  <si>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</si>
  <si>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</si>
  <si>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</si>
  <si>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</si>
  <si>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</si>
  <si>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</si>
  <si>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</si>
  <si>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</si>
  <si>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</si>
  <si>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</si>
  <si>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</si>
  <si>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</si>
  <si>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</si>
  <si>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</si>
  <si>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</si>
  <si>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</si>
  <si>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</si>
  <si>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</si>
  <si>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</si>
  <si>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</si>
  <si>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</si>
  <si>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</si>
  <si>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</si>
  <si>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</si>
  <si>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</si>
  <si>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</si>
  <si>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</si>
  <si>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</si>
  <si>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</si>
  <si>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</si>
  <si>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</si>
  <si>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</si>
  <si>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</si>
  <si>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</si>
  <si>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</si>
  <si>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</si>
  <si>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</si>
  <si>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</si>
  <si>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</si>
  <si>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</si>
  <si>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</si>
  <si>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</si>
  <si>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</si>
  <si>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</si>
  <si>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</si>
  <si>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</si>
  <si>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</si>
  <si>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</si>
  <si>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</si>
  <si>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</si>
  <si>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</si>
  <si>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</si>
  <si>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</si>
  <si>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</si>
  <si>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</si>
  <si>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</si>
  <si>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</si>
  <si>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</si>
  <si>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</si>
  <si>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</si>
  <si>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</si>
  <si>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</si>
  <si>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</si>
  <si>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</si>
  <si>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</si>
  <si>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</si>
  <si>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</si>
  <si>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</si>
  <si>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</si>
  <si>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</si>
  <si>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</si>
  <si>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</si>
  <si>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</si>
  <si>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</si>
  <si>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</si>
  <si>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</si>
  <si>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</si>
  <si>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</si>
  <si>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</si>
  <si>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</si>
  <si>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</si>
  <si>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</si>
  <si>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</si>
  <si>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</si>
  <si>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</si>
  <si>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</si>
  <si>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</si>
  <si>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</si>
  <si>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</si>
  <si>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</si>
  <si>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</si>
  <si>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</si>
  <si>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</si>
  <si>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</si>
  <si>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</si>
  <si>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</si>
  <si>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</si>
  <si>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</si>
  <si>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</si>
  <si>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</si>
  <si>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</si>
  <si>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</si>
  <si>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</si>
  <si>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</si>
  <si>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</si>
  <si>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</si>
  <si>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</si>
  <si>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</si>
  <si>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</si>
  <si>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</si>
  <si>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</si>
  <si>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</si>
  <si>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</si>
  <si>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</si>
  <si>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</si>
  <si>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</si>
  <si>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</si>
  <si>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</si>
  <si>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</si>
  <si>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</si>
  <si>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</si>
  <si>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</si>
  <si>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</si>
  <si>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</si>
  <si>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</si>
  <si>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</si>
  <si>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</si>
  <si>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</si>
  <si>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</si>
  <si>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</si>
  <si>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</si>
  <si>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</si>
  <si>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</si>
  <si>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</si>
  <si>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</si>
  <si>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</si>
  <si>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</si>
  <si>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</si>
  <si>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</si>
  <si>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</si>
  <si>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</si>
  <si>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</si>
  <si>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</si>
  <si>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</si>
  <si>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</si>
  <si>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</si>
  <si>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</si>
  <si>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</si>
  <si>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</si>
  <si>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</si>
  <si>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</si>
  <si>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</si>
  <si>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</si>
  <si>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</si>
  <si>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</si>
  <si>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</si>
  <si>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</si>
  <si>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</si>
  <si>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</si>
  <si>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</si>
  <si>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</si>
  <si>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</si>
  <si>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</si>
  <si>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</si>
  <si>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</si>
  <si>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</si>
  <si>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</si>
  <si>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</si>
  <si>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</si>
  <si>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</si>
  <si>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</si>
  <si>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</si>
  <si>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</si>
  <si>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</si>
  <si>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</si>
  <si>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</si>
  <si>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</si>
  <si>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</si>
  <si>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</si>
  <si>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</si>
  <si>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</si>
  <si>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</si>
  <si>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</si>
  <si>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</si>
  <si>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</si>
  <si>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</si>
  <si>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</si>
  <si>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</si>
  <si>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</si>
  <si>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</si>
  <si>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</si>
  <si>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</si>
  <si>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</si>
  <si>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</si>
  <si>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</si>
  <si>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</si>
  <si>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</si>
  <si>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</si>
  <si>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</si>
  <si>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</si>
  <si>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</si>
  <si>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</si>
  <si>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</si>
  <si>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</si>
  <si>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</si>
  <si>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</si>
  <si>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</si>
  <si>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</si>
  <si>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</si>
  <si>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</si>
  <si>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</si>
  <si>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</si>
  <si>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</si>
  <si>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</si>
  <si>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</si>
  <si>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</si>
  <si>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</si>
  <si>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</si>
  <si>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</si>
  <si>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</si>
  <si>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</si>
  <si>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</si>
  <si>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</si>
  <si>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</si>
  <si>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</si>
  <si>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</si>
  <si>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</si>
  <si>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</si>
  <si>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</si>
  <si>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</si>
  <si>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</si>
  <si>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</si>
  <si>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</si>
  <si>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</si>
  <si>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</si>
  <si>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</si>
  <si>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</si>
  <si>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</si>
  <si>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</si>
  <si>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</si>
  <si>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</si>
  <si>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</si>
  <si>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</si>
  <si>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</si>
  <si>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</si>
  <si>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</si>
  <si>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</si>
  <si>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</si>
  <si>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</si>
  <si>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</si>
  <si>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</si>
  <si>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</si>
  <si>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</si>
  <si>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</si>
  <si>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</si>
  <si>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</si>
  <si>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</si>
  <si>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</si>
  <si>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</si>
  <si>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</si>
  <si>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</si>
  <si>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</si>
  <si>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</si>
  <si>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</si>
  <si>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</si>
  <si>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</si>
  <si>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</si>
  <si>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</si>
  <si>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</si>
  <si>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</si>
  <si>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</si>
  <si>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</si>
  <si>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</si>
  <si>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</si>
  <si>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</si>
  <si>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</si>
  <si>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</si>
  <si>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</si>
  <si>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</si>
  <si>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</si>
  <si>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</si>
  <si>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</si>
  <si>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</si>
  <si>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</si>
  <si>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</si>
  <si>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</si>
  <si>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</si>
  <si>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</si>
  <si>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</si>
  <si>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</si>
  <si>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</si>
  <si>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</si>
  <si>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</si>
  <si>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</si>
  <si>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</si>
  <si>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</si>
  <si>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</si>
  <si>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</si>
  <si>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</si>
  <si>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</si>
  <si>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</si>
  <si>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</si>
  <si>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</si>
  <si>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</si>
  <si>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</si>
  <si>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</si>
  <si>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</si>
  <si>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</si>
  <si>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</si>
  <si>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</si>
  <si>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</si>
  <si>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</si>
  <si>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</si>
  <si>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</si>
  <si>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</si>
  <si>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</si>
  <si>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</si>
  <si>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</si>
  <si>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</si>
  <si>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</si>
  <si>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</si>
  <si>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</si>
  <si>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</si>
  <si>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</si>
  <si>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</si>
  <si>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</si>
  <si>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</si>
  <si>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</si>
  <si>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</si>
  <si>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</si>
  <si>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</si>
  <si>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</si>
  <si>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</si>
  <si>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</si>
  <si>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</si>
  <si>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</si>
  <si>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</si>
  <si>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</si>
  <si>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</si>
  <si>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</si>
  <si>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</si>
  <si>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</si>
  <si>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</si>
  <si>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</si>
  <si>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</si>
  <si>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</si>
  <si>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</si>
  <si>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</si>
  <si>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</si>
  <si>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</si>
  <si>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</si>
  <si>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</si>
  <si>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</si>
  <si>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</si>
  <si>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</si>
  <si>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</si>
  <si>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</si>
  <si>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</si>
  <si>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</si>
  <si>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</si>
  <si>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</si>
  <si>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</si>
  <si>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</si>
  <si>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</si>
  <si>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</si>
  <si>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</si>
  <si>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</si>
  <si>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</si>
  <si>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</si>
  <si>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</si>
  <si>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</si>
  <si>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</si>
  <si>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</si>
  <si>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</si>
  <si>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</si>
  <si>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</si>
  <si>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</si>
  <si>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</si>
  <si>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</si>
  <si>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</si>
  <si>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</si>
  <si>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</si>
  <si>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</si>
  <si>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</si>
  <si>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</si>
  <si>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</si>
  <si>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</si>
  <si>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</si>
  <si>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</si>
  <si>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</si>
  <si>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</si>
  <si>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</si>
  <si>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</si>
  <si>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</si>
  <si>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</si>
  <si>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</si>
  <si>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</si>
  <si>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</si>
  <si>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</si>
  <si>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</si>
  <si>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</si>
  <si>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</si>
  <si>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</si>
  <si>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</si>
  <si>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</si>
  <si>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</si>
  <si>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</si>
  <si>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</si>
  <si>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</si>
  <si>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</si>
  <si>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</si>
  <si>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</si>
  <si>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</si>
  <si>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</si>
  <si>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</si>
  <si>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</si>
  <si>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</si>
  <si>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</si>
  <si>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</si>
  <si>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</si>
  <si>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</si>
  <si>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</si>
  <si>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</si>
  <si>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</si>
  <si>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</si>
  <si>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</si>
  <si>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</si>
  <si>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</si>
  <si>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</si>
  <si>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</si>
  <si>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</si>
  <si>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</si>
  <si>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</si>
  <si>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</si>
  <si>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</si>
  <si>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</si>
  <si>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</si>
  <si>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</si>
  <si>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</si>
  <si>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</si>
  <si>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</si>
  <si>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</si>
  <si>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</si>
  <si>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</si>
  <si>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</si>
  <si>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</si>
  <si>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</si>
  <si>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</si>
  <si>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</si>
  <si>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</si>
  <si>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</si>
  <si>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</si>
  <si>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</si>
  <si>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</si>
  <si>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</si>
  <si>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</si>
  <si>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</si>
  <si>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</si>
  <si>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</si>
  <si>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</si>
  <si>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</si>
  <si>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</si>
  <si>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</si>
  <si>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</si>
  <si>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</si>
  <si>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</si>
  <si>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</si>
  <si>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</si>
  <si>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</si>
  <si>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</si>
  <si>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</si>
  <si>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</si>
  <si>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</si>
  <si>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</si>
  <si>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</si>
  <si>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</si>
  <si>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</si>
  <si>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</si>
  <si>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</si>
  <si>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</si>
  <si>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</si>
  <si>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</si>
  <si>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</si>
  <si>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</si>
  <si>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</si>
  <si>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</si>
  <si>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</si>
  <si>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</si>
  <si>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</si>
  <si>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</si>
  <si>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</si>
  <si>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</si>
  <si>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</si>
  <si>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</si>
  <si>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</si>
  <si>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</si>
  <si>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</si>
  <si>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</si>
  <si>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</si>
  <si>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</si>
  <si>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</si>
  <si>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</si>
  <si>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</si>
  <si>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</si>
  <si>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</si>
  <si>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</si>
  <si>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</si>
  <si>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</si>
  <si>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</si>
  <si>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</si>
  <si>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</si>
  <si>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</si>
  <si>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</si>
  <si>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</si>
  <si>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</si>
  <si>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</si>
  <si>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</si>
  <si>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</si>
  <si>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</si>
  <si>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</si>
  <si>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</si>
  <si>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</si>
  <si>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</si>
  <si>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</si>
  <si>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</si>
  <si>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</si>
  <si>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</si>
  <si>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</si>
  <si>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</si>
  <si>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</si>
  <si>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</si>
  <si>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</si>
  <si>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</si>
  <si>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</si>
  <si>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</si>
  <si>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</si>
  <si>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</si>
  <si>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</si>
  <si>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</si>
  <si>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</si>
  <si>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</si>
  <si>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</si>
  <si>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</si>
  <si>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</si>
  <si>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</si>
  <si>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</si>
  <si>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</si>
  <si>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</si>
  <si>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</si>
  <si>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</si>
  <si>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</si>
  <si>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</si>
  <si>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</si>
  <si>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</si>
  <si>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</si>
  <si>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</si>
  <si>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</si>
  <si>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</si>
  <si>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</si>
  <si>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</si>
  <si>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</si>
  <si>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</si>
  <si>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</si>
  <si>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</si>
  <si>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</si>
  <si>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</si>
  <si>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</si>
  <si>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</si>
  <si>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</si>
  <si>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</si>
  <si>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</si>
  <si>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</si>
  <si>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</si>
  <si>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</si>
  <si>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</si>
  <si>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</si>
  <si>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</si>
  <si>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</si>
  <si>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</si>
  <si>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</si>
  <si>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</si>
  <si>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</si>
  <si>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</si>
  <si>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</si>
  <si>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</si>
  <si>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</si>
  <si>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</si>
  <si>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</si>
  <si>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</si>
  <si>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</si>
  <si>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</si>
  <si>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</si>
  <si>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</si>
  <si>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</si>
  <si>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</si>
  <si>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</si>
  <si>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</si>
  <si>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</si>
  <si>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</si>
  <si>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</si>
  <si>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</si>
  <si>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</si>
  <si>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</si>
  <si>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</si>
  <si>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</si>
  <si>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</si>
  <si>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</si>
  <si>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</si>
  <si>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</si>
  <si>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</si>
  <si>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</si>
  <si>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</si>
  <si>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</si>
  <si>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</si>
  <si>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</si>
  <si>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</si>
  <si>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</si>
  <si>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</si>
  <si>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</si>
  <si>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</si>
  <si>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</si>
  <si>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</si>
  <si>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</si>
  <si>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</si>
  <si>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</si>
  <si>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</si>
  <si>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</si>
  <si>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</si>
  <si>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</si>
  <si>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</si>
  <si>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</si>
  <si>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</si>
  <si>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</si>
  <si>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</si>
  <si>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</si>
  <si>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</si>
  <si>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</si>
  <si>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</si>
  <si>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</si>
  <si>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</si>
  <si>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</si>
  <si>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</si>
  <si>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</si>
  <si>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</si>
  <si>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</si>
  <si>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</si>
  <si>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</si>
  <si>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</si>
  <si>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</si>
  <si>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</si>
  <si>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</si>
  <si>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</si>
  <si>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</si>
  <si>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</si>
  <si>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</si>
  <si>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</si>
  <si>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</si>
  <si>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</si>
  <si>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</si>
  <si>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</si>
  <si>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</si>
  <si>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</si>
  <si>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</si>
  <si>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</si>
  <si>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</si>
  <si>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</si>
  <si>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</si>
  <si>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</si>
  <si>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</si>
  <si>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</si>
  <si>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</si>
  <si>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</si>
  <si>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</si>
  <si>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</si>
  <si>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</si>
  <si>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</si>
  <si>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</si>
  <si>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</si>
  <si>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</si>
  <si>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</si>
  <si>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</si>
  <si>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</si>
  <si>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</si>
  <si>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</si>
  <si>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</si>
  <si>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</si>
  <si>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</si>
  <si>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</si>
  <si>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</si>
  <si>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</si>
  <si>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</si>
  <si>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</si>
  <si>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</si>
  <si>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</si>
  <si>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</si>
  <si>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</si>
  <si>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</si>
  <si>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</si>
  <si>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</si>
  <si>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</si>
  <si>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</si>
  <si>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</si>
  <si>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</si>
  <si>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</si>
  <si>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</si>
  <si>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</si>
  <si>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</si>
  <si>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</si>
  <si>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</si>
  <si>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</si>
  <si>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</si>
  <si>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</si>
  <si>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</si>
  <si>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</si>
  <si>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</si>
  <si>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</si>
  <si>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</si>
  <si>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</si>
  <si>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</si>
  <si>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</si>
  <si>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</si>
  <si>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</si>
  <si>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</si>
  <si>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</si>
  <si>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</si>
  <si>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</si>
  <si>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</si>
  <si>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</si>
  <si>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</si>
  <si>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</si>
  <si>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</si>
  <si>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</si>
  <si>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</si>
  <si>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</si>
  <si>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</si>
  <si>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</si>
  <si>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</si>
  <si>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</si>
  <si>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</si>
  <si>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</si>
  <si>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</si>
  <si>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</si>
  <si>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</si>
  <si>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</si>
  <si>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</si>
  <si>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</si>
  <si>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</si>
  <si>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</si>
  <si>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</si>
  <si>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</si>
  <si>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</si>
  <si>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</si>
  <si>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</si>
  <si>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</si>
  <si>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</si>
  <si>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</si>
  <si>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</si>
  <si>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</si>
  <si>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</si>
  <si>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</si>
  <si>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</si>
  <si>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</si>
  <si>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</si>
  <si>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</si>
  <si>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</si>
  <si>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</si>
  <si>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</si>
  <si>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</si>
  <si>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</si>
  <si>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</si>
  <si>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</si>
  <si>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</si>
  <si>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</si>
  <si>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</si>
  <si>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</si>
  <si>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</si>
  <si>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</si>
  <si>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</si>
  <si>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</si>
  <si>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</si>
  <si>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</si>
  <si>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</si>
  <si>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</si>
  <si>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</si>
  <si>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</si>
  <si>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</si>
  <si>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</si>
  <si>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</si>
  <si>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</si>
  <si>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</si>
  <si>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</si>
  <si>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</si>
  <si>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</si>
  <si>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</si>
  <si>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</si>
  <si>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</si>
  <si>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</si>
  <si>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</si>
  <si>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</si>
  <si>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</si>
  <si>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</si>
  <si>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</si>
  <si>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</si>
  <si>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</si>
  <si>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</si>
  <si>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</si>
  <si>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</si>
  <si>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</si>
  <si>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</si>
  <si>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</si>
  <si>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</si>
  <si>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</si>
  <si>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</si>
  <si>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</si>
  <si>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</si>
  <si>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</si>
  <si>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</si>
  <si>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</si>
  <si>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</si>
  <si>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</si>
  <si>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</si>
  <si>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</si>
  <si>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</si>
  <si>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</si>
  <si>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</si>
  <si>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</si>
  <si>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</si>
  <si>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</si>
  <si>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</si>
  <si>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</si>
  <si>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</si>
  <si>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</si>
  <si>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</si>
  <si>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</si>
  <si>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</si>
  <si>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</si>
  <si>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</si>
  <si>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</si>
  <si>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</si>
  <si>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</si>
  <si>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</si>
  <si>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</si>
  <si>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</si>
  <si>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</si>
  <si>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</si>
  <si>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</si>
  <si>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</si>
  <si>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</si>
  <si>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</si>
  <si>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</si>
  <si>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</si>
  <si>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</si>
  <si>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</si>
  <si>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</si>
  <si>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</si>
  <si>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</si>
  <si>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</si>
  <si>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</si>
  <si>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</si>
  <si>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</si>
  <si>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</si>
  <si>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</si>
  <si>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</si>
  <si>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</si>
  <si>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</si>
  <si>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</si>
  <si>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</si>
  <si>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</si>
  <si>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</si>
  <si>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</si>
  <si>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</si>
  <si>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</si>
  <si>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</si>
  <si>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</si>
  <si>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</si>
  <si>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</si>
  <si>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</si>
  <si>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</si>
  <si>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</si>
  <si>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</si>
  <si>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</si>
  <si>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</si>
  <si>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</si>
  <si>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</si>
  <si>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</si>
  <si>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</si>
  <si>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</si>
  <si>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</si>
  <si>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</si>
  <si>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</si>
  <si>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</si>
  <si>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</si>
  <si>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</si>
  <si>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</si>
  <si>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</si>
  <si>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</si>
  <si>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</si>
  <si>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</si>
  <si>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</si>
  <si>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</si>
  <si>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</si>
  <si>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</si>
  <si>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</si>
  <si>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</si>
  <si>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</si>
  <si>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</si>
  <si>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</si>
  <si>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</si>
  <si>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</si>
  <si>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</si>
  <si>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</si>
  <si>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</si>
  <si>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</si>
  <si>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</si>
  <si>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</si>
  <si>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</si>
  <si>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</si>
  <si>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</si>
  <si>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</si>
  <si>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</si>
  <si>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</si>
  <si>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</si>
  <si>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</si>
  <si>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</si>
  <si>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</si>
  <si>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</si>
  <si>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</si>
  <si>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</si>
  <si>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</si>
  <si>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</si>
  <si>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</si>
  <si>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</si>
  <si>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</si>
  <si>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</si>
  <si>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</si>
  <si>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</si>
  <si>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</si>
  <si>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</si>
  <si>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</si>
  <si>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</si>
  <si>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</si>
  <si>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</si>
  <si>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</si>
  <si>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</si>
  <si>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</si>
  <si>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</si>
  <si>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</si>
  <si>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</si>
  <si>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</si>
  <si>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</si>
  <si>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</si>
  <si>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</si>
  <si>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</si>
  <si>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</si>
  <si>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</si>
  <si>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</si>
  <si>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</si>
  <si>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</si>
  <si>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</si>
  <si>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</si>
  <si>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</si>
  <si>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</si>
  <si>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</si>
  <si>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</si>
  <si>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</si>
  <si>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</si>
  <si>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</si>
  <si>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</si>
  <si>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</si>
  <si>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</si>
  <si>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</si>
  <si>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</si>
  <si>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</si>
  <si>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</si>
  <si>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</si>
  <si>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</si>
  <si>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</si>
  <si>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</si>
  <si>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</si>
  <si>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</si>
  <si>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</si>
  <si>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</si>
  <si>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</si>
  <si>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</si>
  <si>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</si>
  <si>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</si>
  <si>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</si>
  <si>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</si>
  <si>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</si>
  <si>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</si>
  <si>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</si>
  <si>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</si>
  <si>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</si>
  <si>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</si>
  <si>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</si>
  <si>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</si>
  <si>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</si>
  <si>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</si>
  <si>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</si>
  <si>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</si>
  <si>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</si>
  <si>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</si>
  <si>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</si>
  <si>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</si>
  <si>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</si>
  <si>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</si>
  <si>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</si>
  <si>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</si>
  <si>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</si>
  <si>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</si>
  <si>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</si>
  <si>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</si>
  <si>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</si>
  <si>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</si>
  <si>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</si>
  <si>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</si>
  <si>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</si>
  <si>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</si>
  <si>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</si>
  <si>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</si>
  <si>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</si>
  <si>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</si>
  <si>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</si>
  <si>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</si>
  <si>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</si>
  <si>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</si>
  <si>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</si>
  <si>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</si>
  <si>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</si>
  <si>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</si>
  <si>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</si>
  <si>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</si>
  <si>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</si>
  <si>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</si>
  <si>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</si>
  <si>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</si>
  <si>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</si>
  <si>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</si>
  <si>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</si>
  <si>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</si>
  <si>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</si>
  <si>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</si>
  <si>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</si>
  <si>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</si>
  <si>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</si>
  <si>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</si>
  <si>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</si>
  <si>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</si>
  <si>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</si>
  <si>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</si>
  <si>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</si>
  <si>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</si>
  <si>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</si>
  <si>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</si>
  <si>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</si>
  <si>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</si>
  <si>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</si>
  <si>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</si>
  <si>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</si>
  <si>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</si>
  <si>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</si>
  <si>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</si>
  <si>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</si>
  <si>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</si>
  <si>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</si>
  <si>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</si>
  <si>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</si>
  <si>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</si>
  <si>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</si>
  <si>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</si>
  <si>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</si>
  <si>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</si>
  <si>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</si>
  <si>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</si>
  <si>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</si>
  <si>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</si>
  <si>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</si>
  <si>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</si>
  <si>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</si>
  <si>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</si>
  <si>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</si>
  <si>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</si>
  <si>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</si>
  <si>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</si>
  <si>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</si>
  <si>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</si>
  <si>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</si>
  <si>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</si>
  <si>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</si>
  <si>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</si>
  <si>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</si>
  <si>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</si>
  <si>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</si>
  <si>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</si>
  <si>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</si>
  <si>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</si>
  <si>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</si>
  <si>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</si>
  <si>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</si>
  <si>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</si>
  <si>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</si>
  <si>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</si>
  <si>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</si>
  <si>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</si>
  <si>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</si>
  <si>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</si>
  <si>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</si>
  <si>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</si>
  <si>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</si>
  <si>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</si>
  <si>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</si>
  <si>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</si>
  <si>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</si>
  <si>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</si>
  <si>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</si>
  <si>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</si>
  <si>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</si>
  <si>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</si>
  <si>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</si>
  <si>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</si>
  <si>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</si>
  <si>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</si>
  <si>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</si>
  <si>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</si>
  <si>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</si>
  <si>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</si>
  <si>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</si>
  <si>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</si>
  <si>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</si>
  <si>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</si>
  <si>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</si>
  <si>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</si>
  <si>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</si>
  <si>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</si>
  <si>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</si>
  <si>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</si>
  <si>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</si>
  <si>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</si>
  <si>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</si>
  <si>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</si>
  <si>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</si>
  <si>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</si>
  <si>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</si>
  <si>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</si>
  <si>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</si>
  <si>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</si>
  <si>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</si>
  <si>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</si>
  <si>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</si>
  <si>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</si>
  <si>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</si>
  <si>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</si>
  <si>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</si>
  <si>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</si>
  <si>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</si>
  <si>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</si>
  <si>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</si>
  <si>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</si>
  <si>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</si>
  <si>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</si>
  <si>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</si>
  <si>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</si>
  <si>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</si>
  <si>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</si>
  <si>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</si>
  <si>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</si>
  <si>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</si>
  <si>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</si>
  <si>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</si>
  <si>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</si>
  <si>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</si>
  <si>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</si>
  <si>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</si>
  <si>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</si>
  <si>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</si>
  <si>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</si>
  <si>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</si>
  <si>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</si>
  <si>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</si>
  <si>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</si>
  <si>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</si>
  <si>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</si>
  <si>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</si>
  <si>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</si>
  <si>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</si>
  <si>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</si>
  <si>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</si>
  <si>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</si>
  <si>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</si>
  <si>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</si>
  <si>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</si>
  <si>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</si>
  <si>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</si>
  <si>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</si>
  <si>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</si>
  <si>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</si>
  <si>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</si>
  <si>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</si>
  <si>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</si>
  <si>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</si>
  <si>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</si>
  <si>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</si>
  <si>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</si>
  <si>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</si>
  <si>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</si>
  <si>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</si>
  <si>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</si>
  <si>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</si>
  <si>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</si>
  <si>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</si>
  <si>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</si>
  <si>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</si>
  <si>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</si>
  <si>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</si>
  <si>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</si>
  <si>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</si>
  <si>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</si>
  <si>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</si>
  <si>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</si>
  <si>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</si>
  <si>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</si>
  <si>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</si>
  <si>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</si>
  <si>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</si>
  <si>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</si>
  <si>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</si>
  <si>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</si>
  <si>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</si>
  <si>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</si>
  <si>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</si>
  <si>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</si>
  <si>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</si>
  <si>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</si>
  <si>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</si>
  <si>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</si>
  <si>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</si>
  <si>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</si>
  <si>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</si>
  <si>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</si>
  <si>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</si>
  <si>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</si>
  <si>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</si>
  <si>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</si>
  <si>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</si>
  <si>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</si>
  <si>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</si>
  <si>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</si>
  <si>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</si>
  <si>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</si>
  <si>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</si>
  <si>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</si>
  <si>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</si>
  <si>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</si>
  <si>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</si>
  <si>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</si>
  <si>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</si>
  <si>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</si>
  <si>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</si>
  <si>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</si>
  <si>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</si>
  <si>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</si>
  <si>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</si>
  <si>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</si>
  <si>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</si>
  <si>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</si>
  <si>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</si>
  <si>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</si>
  <si>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</si>
  <si>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</si>
  <si>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</si>
  <si>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</si>
  <si>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</si>
  <si>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</si>
  <si>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</si>
  <si>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</si>
  <si>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</si>
  <si>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</si>
  <si>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</si>
  <si>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</si>
  <si>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</si>
  <si>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</si>
  <si>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</si>
  <si>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</si>
  <si>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</si>
  <si>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</si>
  <si>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</si>
  <si>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</si>
  <si>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</si>
  <si>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</si>
  <si>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</si>
  <si>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</si>
  <si>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</si>
  <si>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</si>
  <si>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</si>
  <si>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</si>
  <si>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</si>
  <si>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</si>
  <si>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</si>
  <si>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</si>
  <si>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</si>
  <si>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</si>
  <si>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</si>
  <si>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</si>
  <si>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</si>
  <si>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</si>
  <si>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</si>
  <si>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</si>
  <si>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</si>
  <si>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</si>
  <si>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</si>
  <si>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</si>
  <si>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</si>
  <si>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</si>
  <si>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</si>
  <si>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</si>
  <si>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</si>
  <si>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</si>
  <si>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</si>
  <si>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</si>
  <si>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</si>
  <si>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</si>
  <si>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</si>
  <si>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</si>
  <si>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</si>
  <si>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</si>
  <si>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</si>
  <si>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</si>
  <si>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</si>
  <si>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</si>
  <si>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</si>
  <si>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</si>
  <si>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</si>
  <si>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</si>
  <si>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</si>
  <si>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</si>
  <si>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</si>
  <si>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</si>
  <si>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</si>
  <si>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</si>
  <si>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</si>
  <si>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</si>
  <si>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</si>
  <si>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</si>
  <si>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</si>
  <si>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</si>
  <si>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</si>
  <si>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</si>
  <si>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</si>
  <si>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</si>
  <si>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</si>
  <si>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</si>
  <si>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</si>
  <si>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</si>
  <si>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</si>
  <si>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</si>
  <si>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</si>
  <si>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</si>
  <si>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</si>
  <si>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</si>
  <si>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</si>
  <si>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</si>
  <si>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</si>
  <si>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</si>
  <si>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</si>
  <si>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</si>
  <si>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</si>
  <si>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</si>
  <si>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</si>
  <si>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</si>
  <si>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</si>
  <si>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</si>
  <si>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</si>
  <si>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</si>
  <si>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</si>
  <si>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</si>
  <si>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</si>
  <si>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</si>
  <si>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</si>
  <si>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</si>
  <si>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</si>
  <si>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</si>
  <si>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</si>
  <si>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</si>
  <si>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</si>
  <si>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</si>
  <si>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</si>
  <si>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</si>
  <si>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</si>
  <si>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</si>
  <si>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</si>
  <si>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</si>
  <si>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</si>
  <si>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</si>
  <si>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</si>
  <si>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</si>
  <si>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</si>
  <si>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</si>
  <si>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</si>
  <si>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</si>
  <si>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</si>
  <si>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</si>
  <si>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</si>
  <si>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</si>
  <si>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</si>
  <si>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</si>
  <si>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</si>
  <si>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</si>
  <si>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</si>
  <si>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</si>
  <si>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</si>
  <si>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</si>
  <si>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</si>
  <si>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</si>
  <si>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</si>
  <si>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</si>
  <si>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</si>
  <si>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</si>
  <si>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</si>
  <si>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</si>
  <si>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</si>
  <si>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</si>
  <si>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</si>
  <si>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</si>
  <si>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</si>
  <si>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</si>
  <si>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</si>
  <si>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</si>
  <si>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</si>
  <si>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</si>
  <si>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</si>
  <si>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</si>
  <si>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</si>
  <si>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</si>
  <si>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</si>
  <si>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</si>
  <si>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</si>
  <si>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</si>
  <si>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</si>
  <si>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</si>
  <si>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</si>
  <si>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</si>
  <si>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</si>
  <si>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</si>
  <si>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</si>
  <si>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</si>
  <si>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</si>
  <si>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</si>
  <si>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</si>
  <si>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</si>
  <si>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</si>
  <si>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</si>
  <si>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</si>
  <si>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</si>
  <si>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</si>
  <si>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</si>
  <si>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</si>
  <si>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</si>
  <si>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</si>
  <si>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</si>
  <si>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</si>
  <si>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</si>
  <si>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</si>
  <si>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</si>
  <si>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</si>
  <si>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</si>
  <si>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</si>
  <si>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</si>
  <si>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</si>
  <si>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</si>
  <si>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</si>
  <si>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</si>
  <si>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</si>
  <si>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</si>
  <si>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</si>
  <si>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</si>
  <si>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</si>
  <si>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</si>
  <si>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</si>
  <si>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</si>
  <si>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</si>
  <si>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</si>
  <si>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</si>
  <si>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</si>
  <si>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</si>
  <si>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</si>
  <si>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</si>
  <si>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</si>
  <si>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</si>
  <si>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</si>
  <si>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</si>
  <si>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</si>
  <si>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</si>
  <si>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</si>
  <si>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</si>
  <si>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</si>
  <si>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</si>
  <si>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</si>
  <si>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</si>
  <si>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</si>
  <si>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</si>
  <si>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</si>
  <si>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</si>
  <si>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</si>
  <si>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</si>
  <si>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</si>
  <si>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</si>
  <si>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</si>
  <si>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</si>
  <si>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</si>
  <si>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</si>
  <si>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</si>
  <si>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</si>
  <si>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</si>
  <si>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</si>
  <si>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</si>
  <si>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</si>
  <si>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</si>
  <si>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</si>
  <si>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</si>
  <si>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</si>
  <si>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</si>
  <si>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</si>
  <si>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</si>
  <si>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</si>
  <si>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</si>
  <si>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</si>
  <si>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</si>
  <si>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</si>
  <si>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</si>
  <si>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</si>
  <si>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</si>
  <si>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</si>
  <si>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</si>
  <si>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</si>
  <si>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</si>
  <si>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</si>
  <si>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</si>
  <si>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</si>
  <si>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</si>
  <si>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</si>
  <si>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</si>
  <si>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</si>
  <si>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</si>
  <si>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</si>
  <si>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</si>
  <si>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</si>
  <si>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</si>
  <si>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</si>
  <si>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</si>
  <si>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</si>
  <si>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</si>
  <si>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</si>
  <si>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</si>
  <si>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</si>
  <si>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</si>
  <si>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</si>
  <si>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</si>
  <si>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</si>
  <si>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</si>
  <si>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</si>
  <si>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</si>
  <si>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</si>
  <si>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</si>
  <si>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</si>
  <si>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</si>
  <si>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</si>
  <si>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</si>
  <si>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</si>
  <si>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</si>
  <si>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</si>
  <si>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</si>
  <si>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</si>
  <si>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</si>
  <si>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</si>
  <si>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</si>
  <si>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</si>
  <si>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</si>
  <si>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</si>
  <si>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</si>
  <si>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</si>
  <si>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</si>
  <si>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</si>
  <si>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</si>
  <si>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</si>
  <si>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</si>
  <si>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</si>
  <si>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</si>
  <si>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</si>
  <si>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</si>
  <si>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</si>
  <si>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</si>
  <si>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</si>
  <si>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</si>
  <si>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</si>
  <si>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</si>
  <si>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</si>
  <si>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</si>
  <si>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</si>
  <si>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</si>
  <si>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</si>
  <si>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</si>
  <si>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</si>
  <si>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</si>
  <si>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</si>
  <si>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</si>
  <si>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</si>
  <si>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</si>
  <si>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</si>
  <si>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</si>
  <si>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</si>
  <si>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</si>
  <si>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</si>
  <si>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</si>
  <si>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</si>
  <si>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</si>
  <si>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</si>
  <si>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</si>
  <si>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</si>
  <si>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</si>
  <si>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</si>
  <si>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</si>
  <si>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</si>
  <si>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</si>
  <si>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</si>
  <si>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</si>
  <si>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</si>
  <si>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</si>
  <si>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</si>
  <si>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</si>
  <si>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</si>
  <si>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</si>
  <si>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</si>
  <si>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</si>
  <si>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</si>
  <si>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</si>
  <si>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</si>
  <si>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</si>
  <si>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</si>
  <si>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</si>
  <si>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</si>
  <si>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</si>
  <si>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</si>
  <si>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</si>
  <si>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</si>
  <si>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</si>
  <si>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</si>
  <si>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</si>
  <si>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</si>
  <si>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</si>
  <si>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</si>
  <si>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</si>
  <si>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</si>
  <si>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</si>
  <si>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</si>
  <si>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</si>
  <si>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</si>
  <si>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</si>
  <si>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</si>
  <si>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</si>
  <si>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</si>
  <si>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</si>
  <si>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</si>
  <si>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</si>
  <si>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</si>
  <si>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</si>
  <si>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</si>
  <si>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</si>
  <si>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</si>
  <si>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</si>
  <si>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</si>
  <si>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</si>
  <si>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</si>
  <si>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</si>
  <si>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</si>
  <si>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</si>
  <si>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</si>
  <si>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</si>
  <si>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</si>
  <si>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</si>
  <si>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</si>
  <si>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</si>
  <si>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</si>
  <si>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</si>
  <si>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</si>
  <si>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</si>
  <si>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</si>
  <si>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</si>
  <si>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</si>
  <si>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</si>
  <si>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</si>
  <si>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</si>
  <si>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</si>
  <si>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</si>
  <si>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</si>
  <si>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</si>
  <si>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</si>
  <si>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</si>
  <si>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</si>
  <si>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</si>
  <si>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</si>
  <si>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</si>
  <si>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</si>
  <si>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</si>
  <si>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</si>
  <si>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</si>
  <si>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</si>
  <si>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</si>
  <si>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</si>
  <si>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</si>
  <si>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</si>
  <si>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</si>
  <si>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</si>
  <si>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</si>
  <si>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</si>
  <si>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</si>
  <si>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</si>
  <si>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</si>
  <si>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</si>
  <si>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</si>
  <si>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</si>
  <si>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</si>
  <si>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</si>
  <si>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</si>
  <si>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</si>
  <si>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</si>
  <si>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</si>
  <si>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</si>
  <si>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</si>
  <si>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</si>
  <si>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</si>
  <si>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</si>
  <si>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</si>
  <si>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</si>
  <si>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</si>
  <si>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</si>
  <si>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</si>
  <si>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</si>
  <si>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</si>
  <si>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</si>
  <si>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</si>
  <si>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</si>
  <si>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</si>
  <si>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</si>
  <si>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</si>
  <si>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</si>
  <si>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</si>
  <si>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</si>
  <si>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</si>
  <si>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</si>
  <si>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</si>
  <si>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</si>
  <si>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</si>
  <si>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</si>
  <si>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</si>
  <si>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</si>
  <si>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</si>
  <si>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</si>
  <si>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</si>
  <si>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</si>
  <si>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</si>
  <si>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</si>
  <si>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</si>
  <si>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</si>
  <si>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</si>
  <si>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</si>
  <si>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</si>
  <si>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</si>
  <si>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</si>
  <si>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</si>
  <si>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</si>
  <si>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</si>
  <si>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</si>
  <si>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</si>
  <si>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</si>
  <si>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</si>
  <si>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</si>
  <si>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</si>
  <si>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</si>
  <si>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</si>
  <si>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</si>
  <si>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</si>
  <si>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</si>
  <si>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</si>
  <si>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</si>
  <si>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</si>
  <si>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</si>
  <si>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</si>
  <si>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</si>
  <si>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</si>
  <si>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</si>
  <si>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</si>
  <si>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</si>
  <si>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</si>
  <si>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</si>
  <si>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</si>
  <si>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</si>
  <si>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</si>
  <si>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</si>
  <si>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</si>
  <si>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</si>
  <si>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</si>
  <si>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</si>
  <si>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</si>
  <si>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</si>
  <si>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</si>
  <si>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</si>
  <si>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</si>
  <si>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</si>
  <si>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</si>
  <si>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</si>
  <si>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</si>
  <si>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</si>
  <si>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</si>
  <si>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</si>
  <si>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</si>
  <si>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</si>
  <si>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</si>
  <si>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</si>
  <si>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</si>
  <si>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</si>
  <si>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</si>
  <si>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</si>
  <si>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</si>
  <si>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</si>
  <si>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</si>
  <si>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</si>
  <si>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</si>
  <si>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</si>
  <si>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</si>
  <si>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</si>
  <si>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</si>
  <si>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</si>
  <si>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</si>
  <si>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</si>
  <si>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</si>
  <si>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</si>
  <si>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</si>
  <si>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</si>
  <si>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</si>
  <si>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</si>
  <si>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</si>
  <si>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</si>
  <si>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</si>
  <si>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</si>
  <si>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</si>
  <si>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</si>
  <si>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</si>
  <si>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</si>
  <si>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</si>
  <si>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</si>
  <si>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</si>
  <si>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</si>
  <si>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</si>
  <si>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</si>
  <si>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</si>
  <si>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</si>
  <si>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</si>
  <si>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</si>
  <si>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</si>
  <si>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</si>
  <si>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</si>
  <si>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</si>
  <si>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</si>
  <si>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</si>
  <si>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</si>
  <si>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</si>
  <si>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</si>
  <si>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</si>
  <si>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</si>
  <si>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</si>
  <si>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</si>
  <si>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</si>
  <si>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</si>
  <si>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</si>
  <si>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</si>
  <si>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</si>
  <si>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</si>
  <si>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</si>
  <si>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</si>
  <si>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</si>
  <si>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</si>
  <si>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</si>
  <si>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</si>
  <si>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</si>
  <si>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</si>
  <si>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</si>
  <si>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</si>
  <si>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</si>
  <si>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</si>
  <si>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</si>
  <si>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</si>
  <si>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</si>
  <si>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</si>
  <si>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</si>
  <si>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</si>
  <si>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</si>
  <si>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</si>
  <si>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</si>
  <si>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</si>
  <si>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</si>
  <si>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</si>
  <si>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</si>
  <si>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</si>
  <si>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</si>
  <si>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</si>
  <si>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</si>
  <si>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</si>
  <si>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</si>
  <si>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</si>
  <si>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</si>
  <si>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</si>
  <si>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</si>
  <si>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</si>
  <si>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</si>
  <si>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</si>
  <si>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</si>
  <si>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</si>
  <si>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</si>
  <si>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</si>
  <si>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</si>
  <si>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</si>
  <si>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</si>
  <si>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</si>
  <si>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</si>
  <si>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</si>
  <si>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</si>
  <si>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</si>
  <si>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</si>
  <si>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</si>
  <si>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</si>
  <si>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</si>
  <si>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</si>
  <si>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</si>
  <si>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</si>
  <si>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</si>
  <si>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</si>
  <si>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</si>
  <si>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</si>
  <si>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</si>
  <si>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</si>
  <si>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</si>
  <si>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</si>
  <si>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</si>
  <si>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</si>
  <si>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</si>
  <si>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</si>
  <si>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</si>
  <si>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</si>
  <si>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</si>
  <si>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</si>
  <si>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</si>
  <si>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</si>
  <si>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</si>
  <si>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</si>
  <si>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</si>
  <si>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</si>
  <si>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</si>
  <si>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</si>
  <si>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</si>
  <si>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</si>
  <si>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</si>
  <si>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</si>
  <si>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</si>
  <si>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</si>
  <si>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</si>
  <si>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</si>
  <si>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</si>
  <si>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</si>
  <si>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</si>
  <si>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</si>
  <si>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</si>
  <si>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</si>
  <si>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</si>
  <si>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</si>
  <si>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</si>
  <si>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</si>
  <si>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</si>
  <si>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</si>
  <si>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</si>
  <si>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</si>
  <si>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</si>
  <si>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</si>
  <si>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</si>
  <si>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</si>
  <si>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</si>
  <si>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</si>
  <si>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</si>
  <si>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</si>
  <si>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</si>
  <si>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</si>
  <si>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</si>
  <si>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</si>
  <si>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</si>
  <si>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</si>
  <si>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</si>
  <si>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</si>
  <si>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</si>
  <si>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</si>
  <si>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</si>
  <si>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</si>
  <si>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</si>
  <si>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</si>
  <si>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</si>
  <si>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</si>
  <si>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</si>
  <si>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</si>
  <si>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</si>
  <si>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</si>
  <si>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</si>
  <si>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</si>
  <si>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</si>
  <si>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</si>
  <si>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</si>
  <si>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</si>
  <si>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</si>
  <si>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</si>
  <si>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</si>
  <si>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</si>
  <si>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</si>
  <si>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</si>
  <si>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</si>
  <si>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</si>
  <si>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</si>
  <si>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</si>
  <si>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</si>
  <si>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</si>
  <si>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</si>
  <si>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</si>
  <si>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</si>
  <si>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</si>
  <si>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</si>
  <si>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</si>
  <si>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</si>
  <si>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</si>
  <si>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</si>
  <si>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</si>
  <si>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</si>
  <si>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</si>
  <si>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</si>
  <si>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</si>
  <si>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</si>
  <si>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</si>
  <si>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</si>
  <si>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</si>
  <si>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</si>
  <si>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</si>
  <si>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</si>
  <si>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</si>
  <si>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</si>
  <si>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</si>
  <si>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</si>
  <si>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</si>
  <si>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</si>
  <si>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</si>
  <si>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</si>
  <si>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</si>
  <si>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</si>
  <si>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</si>
  <si>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</si>
  <si>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</si>
  <si>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</si>
  <si>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</si>
  <si>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</si>
  <si>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</si>
  <si>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</si>
  <si>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</si>
  <si>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</si>
  <si>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</si>
  <si>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</si>
  <si>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</si>
  <si>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</si>
  <si>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</si>
  <si>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</si>
  <si>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</si>
  <si>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</si>
  <si>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</si>
  <si>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</si>
  <si>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</si>
  <si>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</si>
  <si>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</si>
  <si>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</si>
  <si>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</si>
  <si>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</si>
  <si>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</si>
  <si>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</si>
  <si>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</si>
  <si>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</si>
  <si>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</si>
  <si>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</si>
  <si>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</si>
  <si>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</si>
  <si>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</si>
  <si>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</si>
  <si>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</si>
  <si>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</si>
  <si>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</si>
  <si>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</si>
  <si>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</si>
  <si>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</si>
  <si>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</si>
  <si>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</si>
  <si>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</si>
  <si>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</si>
  <si>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</si>
  <si>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</si>
  <si>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</si>
  <si>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</si>
  <si>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</si>
  <si>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</si>
  <si>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</si>
  <si>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</si>
  <si>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</si>
  <si>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</si>
  <si>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</si>
  <si>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</si>
  <si>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</si>
  <si>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</si>
  <si>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</si>
  <si>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</si>
  <si>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</si>
  <si>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</si>
  <si>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</si>
  <si>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</si>
  <si>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</si>
  <si>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</si>
  <si>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</si>
  <si>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</si>
  <si>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</si>
  <si>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</si>
  <si>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</si>
  <si>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</si>
  <si>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</si>
  <si>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</si>
  <si>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</si>
  <si>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</si>
  <si>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</si>
  <si>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</si>
  <si>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</si>
  <si>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</si>
  <si>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</si>
  <si>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</si>
  <si>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</si>
  <si>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</si>
  <si>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</si>
  <si>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</si>
  <si>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</si>
  <si>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</si>
  <si>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</si>
  <si>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</si>
  <si>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</si>
  <si>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</si>
  <si>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</si>
  <si>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</si>
  <si>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</si>
  <si>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</si>
  <si>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</si>
  <si>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</si>
  <si>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</si>
  <si>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</si>
  <si>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</si>
  <si>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</si>
  <si>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</si>
  <si>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</si>
  <si>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</si>
  <si>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</si>
  <si>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</si>
  <si>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</si>
  <si>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</si>
  <si>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</si>
  <si>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</si>
  <si>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</si>
  <si>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</si>
  <si>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</si>
  <si>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</si>
  <si>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</si>
  <si>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</si>
  <si>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</si>
  <si>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</si>
  <si>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</si>
  <si>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</si>
  <si>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</si>
  <si>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</si>
  <si>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</si>
  <si>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</si>
  <si>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</si>
  <si>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</si>
  <si>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</si>
  <si>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</si>
  <si>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</si>
  <si>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</si>
  <si>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</si>
  <si>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</si>
  <si>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</si>
  <si>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</si>
  <si>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</si>
  <si>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</si>
  <si>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</si>
  <si>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</si>
  <si>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</si>
  <si>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</si>
  <si>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</si>
  <si>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</si>
  <si>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</si>
  <si>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</si>
  <si>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</si>
  <si>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</si>
  <si>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</si>
  <si>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</si>
  <si>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</si>
  <si>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</si>
  <si>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</si>
  <si>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</si>
  <si>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</si>
  <si>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</si>
  <si>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</si>
  <si>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</si>
  <si>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</si>
  <si>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</si>
  <si>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</si>
  <si>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</si>
  <si>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</si>
  <si>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</si>
  <si>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</si>
  <si>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</si>
  <si>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</si>
  <si>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</si>
  <si>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</si>
  <si>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</si>
  <si>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</si>
  <si>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</si>
  <si>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</si>
  <si>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</si>
  <si>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</si>
  <si>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</si>
  <si>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</si>
  <si>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</si>
  <si>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</si>
  <si>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</si>
  <si>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</si>
  <si>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</si>
  <si>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</si>
  <si>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</si>
  <si>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</si>
  <si>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</si>
  <si>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</si>
  <si>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</si>
  <si>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</si>
  <si>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</si>
  <si>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</si>
  <si>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</si>
  <si>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</si>
  <si>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</si>
  <si>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</si>
  <si>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</si>
  <si>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</si>
  <si>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</si>
  <si>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</si>
  <si>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</si>
  <si>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</si>
  <si>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</si>
  <si>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</si>
  <si>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</si>
  <si>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</si>
  <si>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</si>
  <si>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</si>
  <si>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</si>
  <si>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</si>
  <si>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</si>
  <si>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</si>
  <si>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</si>
  <si>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</si>
  <si>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</si>
  <si>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</si>
  <si>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</si>
  <si>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</si>
  <si>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</si>
  <si>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</si>
  <si>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</si>
  <si>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</si>
  <si>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</si>
  <si>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</si>
  <si>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</si>
  <si>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</si>
  <si>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</si>
  <si>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</si>
  <si>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</si>
  <si>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</si>
  <si>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</si>
  <si>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</si>
  <si>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</si>
  <si>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</si>
  <si>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</si>
  <si>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</si>
  <si>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</si>
  <si>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</si>
  <si>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</si>
  <si>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</si>
  <si>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</si>
  <si>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</si>
  <si>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</si>
  <si>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</si>
  <si>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</si>
  <si>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</si>
  <si>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</si>
  <si>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</si>
  <si>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</si>
  <si>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</si>
  <si>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</si>
  <si>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</si>
  <si>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</si>
  <si>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</si>
  <si>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</si>
  <si>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</si>
  <si>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</si>
  <si>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</si>
  <si>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</si>
  <si>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</si>
  <si>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</si>
  <si>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</si>
  <si>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</si>
  <si>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</si>
  <si>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</si>
  <si>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</si>
  <si>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</si>
  <si>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</si>
  <si>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</si>
  <si>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</si>
  <si>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</si>
  <si>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</si>
  <si>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</si>
  <si>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</si>
  <si>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</si>
  <si>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</si>
  <si>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</si>
  <si>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</si>
  <si>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</si>
  <si>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</si>
  <si>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</si>
  <si>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</si>
  <si>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</si>
  <si>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</si>
  <si>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</si>
  <si>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</si>
  <si>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</si>
  <si>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</si>
  <si>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</si>
  <si>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</si>
  <si>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</si>
  <si>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</si>
  <si>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</si>
  <si>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</si>
  <si>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</si>
  <si>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</si>
  <si>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</si>
  <si>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</si>
  <si>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</si>
  <si>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</si>
  <si>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</si>
  <si>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</si>
  <si>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</si>
  <si>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</si>
  <si>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</si>
  <si>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</si>
  <si>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</si>
  <si>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</si>
  <si>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</si>
  <si>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</si>
  <si>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</si>
  <si>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</si>
  <si>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</si>
  <si>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</si>
  <si>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</si>
  <si>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</si>
  <si>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</si>
  <si>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</si>
  <si>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</si>
  <si>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</si>
  <si>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</si>
  <si>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</si>
  <si>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</si>
  <si>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</si>
  <si>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</si>
  <si>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</si>
  <si>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</si>
  <si>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</si>
  <si>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</si>
  <si>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</si>
  <si>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</si>
  <si>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</si>
  <si>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</si>
  <si>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</si>
  <si>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</si>
  <si>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</si>
  <si>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</si>
  <si>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</si>
  <si>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</si>
  <si>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</si>
  <si>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</si>
  <si>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</si>
  <si>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</si>
  <si>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</si>
  <si>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</si>
  <si>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</si>
  <si>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</si>
  <si>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</si>
  <si>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</si>
  <si>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</si>
  <si>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</si>
  <si>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</si>
  <si>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</si>
  <si>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</si>
  <si>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</si>
  <si>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</si>
  <si>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</si>
  <si>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</si>
  <si>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</si>
  <si>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</si>
  <si>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</si>
  <si>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</si>
  <si>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</si>
  <si>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</si>
  <si>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</si>
  <si>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</si>
  <si>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</si>
  <si>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</si>
  <si>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</si>
  <si>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</si>
  <si>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</si>
  <si>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</si>
  <si>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</si>
  <si>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</si>
  <si>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</si>
  <si>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</si>
  <si>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</si>
  <si>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</si>
  <si>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</si>
  <si>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</si>
  <si>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</si>
  <si>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</si>
  <si>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</si>
  <si>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</si>
  <si>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</si>
  <si>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</si>
  <si>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</si>
  <si>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</si>
  <si>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</si>
  <si>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</si>
  <si>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</si>
  <si>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</si>
  <si>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</si>
  <si>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</si>
  <si>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</si>
  <si>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</si>
  <si>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</si>
  <si>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</si>
  <si>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</si>
  <si>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</si>
  <si>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</si>
  <si>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</si>
  <si>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</si>
  <si>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</si>
  <si>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</si>
  <si>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</si>
  <si>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</si>
  <si>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</si>
  <si>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</si>
  <si>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</si>
  <si>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</si>
  <si>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</si>
  <si>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</si>
  <si>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</si>
  <si>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</si>
  <si>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</si>
  <si>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</si>
  <si>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</si>
  <si>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</si>
  <si>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</si>
  <si>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</si>
  <si>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</si>
  <si>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</si>
  <si>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</si>
  <si>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</si>
  <si>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</si>
  <si>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</si>
  <si>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</si>
  <si>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</si>
  <si>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</si>
  <si>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</si>
  <si>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</si>
  <si>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</si>
  <si>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</si>
  <si>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</si>
  <si>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</si>
  <si>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</si>
  <si>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</si>
  <si>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</si>
  <si>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</si>
  <si>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</si>
  <si>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</si>
  <si>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</si>
  <si>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</si>
  <si>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</si>
  <si>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</si>
  <si>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</si>
  <si>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</si>
  <si>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</si>
  <si>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</si>
  <si>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</si>
  <si>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</si>
  <si>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</si>
  <si>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</si>
  <si>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</si>
  <si>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</si>
  <si>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</si>
  <si>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</si>
  <si>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</si>
  <si>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</si>
  <si>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</si>
  <si>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</si>
  <si>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</si>
  <si>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</si>
  <si>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</si>
  <si>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</si>
  <si>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</si>
  <si>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</si>
  <si>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</si>
  <si>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</si>
  <si>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</si>
  <si>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</si>
  <si>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</si>
  <si>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</si>
  <si>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</si>
  <si>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</si>
  <si>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</si>
  <si>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</si>
  <si>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</si>
  <si>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</si>
  <si>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</si>
  <si>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</si>
  <si>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</si>
  <si>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</si>
  <si>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</si>
  <si>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</si>
  <si>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</si>
  <si>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</si>
  <si>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</si>
  <si>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</si>
  <si>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</si>
  <si>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</si>
  <si>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</si>
  <si>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</si>
  <si>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</si>
  <si>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</si>
  <si>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</si>
  <si>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</si>
  <si>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</si>
  <si>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</si>
  <si>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</si>
  <si>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</si>
  <si>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</si>
  <si>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</si>
  <si>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</si>
  <si>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</si>
  <si>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</si>
  <si>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</si>
  <si>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</si>
  <si>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</si>
  <si>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</si>
  <si>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</si>
  <si>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</si>
  <si>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</si>
  <si>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</si>
  <si>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</si>
  <si>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</si>
  <si>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</si>
  <si>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</si>
  <si>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</si>
  <si>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</si>
  <si>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</si>
  <si>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</si>
  <si>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</si>
  <si>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</si>
  <si>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</si>
  <si>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</si>
  <si>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</si>
  <si>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</si>
  <si>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</si>
  <si>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</si>
  <si>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</si>
  <si>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</si>
  <si>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</si>
  <si>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</si>
  <si>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</si>
  <si>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</si>
  <si>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</si>
  <si>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</si>
  <si>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</si>
  <si>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</si>
  <si>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</si>
  <si>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</si>
  <si>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</si>
  <si>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</si>
  <si>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</si>
  <si>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</si>
  <si>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</si>
  <si>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</si>
  <si>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</si>
  <si>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</si>
  <si>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</si>
  <si>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</si>
  <si>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</si>
  <si>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</si>
  <si>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</si>
  <si>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</si>
  <si>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</si>
  <si>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</si>
  <si>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</si>
  <si>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</si>
  <si>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</si>
  <si>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</si>
  <si>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</si>
  <si>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</si>
  <si>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</si>
  <si>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</si>
  <si>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</si>
  <si>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</si>
  <si>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</si>
  <si>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</si>
  <si>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</si>
  <si>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</si>
  <si>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</si>
  <si>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</si>
  <si>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</si>
  <si>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</si>
  <si>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</si>
  <si>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</si>
  <si>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</si>
  <si>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</si>
  <si>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</si>
  <si>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</si>
  <si>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</si>
  <si>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</si>
  <si>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</si>
  <si>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</si>
  <si>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</si>
  <si>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</si>
  <si>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</si>
  <si>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</si>
  <si>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</si>
  <si>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</si>
  <si>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</si>
  <si>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</si>
  <si>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</si>
  <si>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</si>
  <si>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</si>
  <si>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</si>
  <si>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</si>
  <si>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</si>
  <si>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</si>
  <si>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</si>
  <si>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</si>
  <si>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</si>
  <si>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</si>
  <si>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</si>
  <si>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</si>
  <si>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</si>
  <si>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</si>
  <si>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</si>
  <si>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</si>
  <si>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</si>
  <si>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</si>
  <si>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</si>
  <si>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</si>
  <si>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</si>
  <si>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</si>
  <si>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</si>
  <si>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</si>
  <si>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</si>
  <si>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</si>
  <si>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</si>
  <si>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</si>
  <si>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</si>
  <si>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</si>
  <si>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</si>
  <si>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</si>
  <si>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</si>
  <si>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</si>
  <si>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</si>
  <si>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</si>
  <si>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</si>
  <si>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</si>
  <si>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</si>
  <si>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</si>
  <si>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</si>
  <si>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</si>
  <si>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</si>
  <si>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</si>
  <si>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</si>
  <si>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</si>
  <si>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</si>
  <si>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</si>
  <si>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</si>
  <si>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</si>
  <si>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</si>
  <si>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</si>
  <si>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</si>
  <si>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</si>
  <si>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</si>
  <si>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</si>
  <si>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</si>
  <si>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</si>
  <si>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</si>
  <si>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</si>
  <si>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</si>
  <si>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</si>
  <si>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</si>
  <si>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</si>
  <si>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</si>
  <si>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</si>
  <si>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</si>
  <si>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</si>
  <si>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</si>
  <si>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</si>
  <si>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</si>
  <si>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</si>
  <si>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</si>
  <si>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</si>
  <si>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</si>
  <si>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</si>
  <si>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</si>
  <si>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</si>
  <si>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</si>
  <si>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</si>
  <si>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</si>
  <si>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</si>
  <si>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</si>
  <si>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</si>
  <si>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</si>
  <si>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</si>
  <si>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</si>
  <si>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</si>
  <si>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</si>
  <si>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</si>
  <si>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</si>
  <si>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</si>
  <si>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</si>
  <si>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</si>
  <si>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</si>
  <si>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</si>
  <si>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</si>
  <si>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</si>
  <si>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</si>
  <si>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</si>
  <si>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</si>
  <si>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</si>
  <si>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</si>
  <si>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</si>
  <si>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</si>
  <si>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</si>
  <si>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</si>
  <si>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</si>
  <si>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</si>
  <si>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</si>
  <si>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</si>
  <si>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</si>
  <si>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</si>
  <si>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</si>
  <si>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</si>
  <si>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</si>
  <si>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</si>
  <si>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</si>
  <si>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</si>
  <si>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</si>
  <si>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</si>
  <si>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</si>
  <si>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</si>
  <si>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</si>
  <si>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</si>
  <si>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</si>
  <si>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</si>
  <si>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</si>
  <si>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</si>
  <si>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</si>
  <si>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</si>
  <si>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</si>
  <si>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</si>
  <si>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</si>
  <si>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</si>
  <si>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</si>
  <si>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</si>
  <si>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</si>
  <si>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</si>
  <si>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</si>
  <si>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</si>
  <si>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</si>
  <si>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</si>
  <si>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</si>
  <si>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</si>
  <si>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</si>
  <si>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</si>
  <si>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</si>
  <si>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</si>
  <si>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</si>
  <si>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</si>
  <si>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</si>
  <si>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</si>
  <si>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</si>
  <si>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</si>
  <si>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</si>
  <si>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</si>
  <si>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</si>
  <si>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</si>
  <si>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</si>
  <si>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</si>
  <si>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</si>
  <si>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</si>
  <si>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</si>
  <si>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</si>
  <si>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</si>
  <si>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</si>
  <si>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</si>
  <si>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</si>
  <si>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</si>
  <si>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</si>
  <si>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</si>
  <si>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</si>
  <si>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</si>
  <si>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</si>
  <si>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</si>
  <si>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</si>
  <si>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</si>
  <si>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</si>
  <si>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</si>
  <si>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</si>
  <si>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</si>
  <si>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</si>
  <si>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</si>
  <si>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</si>
  <si>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</si>
  <si>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</si>
  <si>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</si>
  <si>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</si>
  <si>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</si>
  <si>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</si>
  <si>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</si>
  <si>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</si>
  <si>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</si>
  <si>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</si>
  <si>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</si>
  <si>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</si>
  <si>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</si>
  <si>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</si>
  <si>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</si>
  <si>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</si>
  <si>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</si>
  <si>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</si>
  <si>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</si>
  <si>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</si>
  <si>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</si>
  <si>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</si>
  <si>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</si>
  <si>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</si>
  <si>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</si>
  <si>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</si>
  <si>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</si>
  <si>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</si>
  <si>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</si>
  <si>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</si>
  <si>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</si>
  <si>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</si>
  <si>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</si>
  <si>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</si>
  <si>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</si>
  <si>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</si>
  <si>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</si>
  <si>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</si>
  <si>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</si>
  <si>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</si>
  <si>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</si>
  <si>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</si>
  <si>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</si>
  <si>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</si>
  <si>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</si>
  <si>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</si>
  <si>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</si>
  <si>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</si>
  <si>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</si>
  <si>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</si>
  <si>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</si>
  <si>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</si>
  <si>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</si>
  <si>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</si>
  <si>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</si>
  <si>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</si>
  <si>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</si>
  <si>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</si>
  <si>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</si>
  <si>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</si>
  <si>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</si>
  <si>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</si>
  <si>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</si>
  <si>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</si>
  <si>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</si>
  <si>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</si>
  <si>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</si>
  <si>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</si>
  <si>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</si>
  <si>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</si>
  <si>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</si>
  <si>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</si>
  <si>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</si>
  <si>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</si>
  <si>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</si>
  <si>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</si>
  <si>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</si>
  <si>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</si>
  <si>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</si>
  <si>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</si>
  <si>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</si>
  <si>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</si>
  <si>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</si>
  <si>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</si>
  <si>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</si>
  <si>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</si>
  <si>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</si>
  <si>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</si>
  <si>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</si>
  <si>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</si>
  <si>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</si>
  <si>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</si>
  <si>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</si>
  <si>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</si>
  <si>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</si>
  <si>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</si>
  <si>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</si>
  <si>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</si>
  <si>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</si>
  <si>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</si>
  <si>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</si>
  <si>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</si>
  <si>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</si>
  <si>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</si>
  <si>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</si>
  <si>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</si>
  <si>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</si>
  <si>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</si>
  <si>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</si>
  <si>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</si>
  <si>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</si>
  <si>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</si>
  <si>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</si>
  <si>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</si>
  <si>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</si>
  <si>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</si>
  <si>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</si>
  <si>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</si>
  <si>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</si>
  <si>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</si>
  <si>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</si>
  <si>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</si>
  <si>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</si>
  <si>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</si>
  <si>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</si>
  <si>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</si>
  <si>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</si>
  <si>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</si>
  <si>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</si>
  <si>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</si>
  <si>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</si>
  <si>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</si>
  <si>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</si>
  <si>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</si>
  <si>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</si>
  <si>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</si>
  <si>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</si>
  <si>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</si>
  <si>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</si>
  <si>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</si>
  <si>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</si>
  <si>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</si>
  <si>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</si>
  <si>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</si>
  <si>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</si>
  <si>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</si>
  <si>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</si>
  <si>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</si>
  <si>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</si>
  <si>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</si>
  <si>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</si>
  <si>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</si>
  <si>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</si>
  <si>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</si>
  <si>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</si>
  <si>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</si>
  <si>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</si>
  <si>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</si>
  <si>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</si>
  <si>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</si>
  <si>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</si>
  <si>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</si>
  <si>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</si>
  <si>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</si>
  <si>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</si>
  <si>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</si>
  <si>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</si>
  <si>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</si>
  <si>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</si>
  <si>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</si>
  <si>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</si>
  <si>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</si>
  <si>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</si>
  <si>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</si>
  <si>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</si>
  <si>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</si>
  <si>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</si>
  <si>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</si>
  <si>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</si>
  <si>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</si>
  <si>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</si>
  <si>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</si>
  <si>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</si>
  <si>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</si>
  <si>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</si>
  <si>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</si>
  <si>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</si>
  <si>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</si>
  <si>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</si>
  <si>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</si>
  <si>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</si>
  <si>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</si>
  <si>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</si>
  <si>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</si>
  <si>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</si>
  <si>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</si>
  <si>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</si>
  <si>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</si>
  <si>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</si>
  <si>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</si>
  <si>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</si>
  <si>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</si>
  <si>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</si>
  <si>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</si>
  <si>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</si>
  <si>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</si>
  <si>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</si>
  <si>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</si>
  <si>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</si>
  <si>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</si>
  <si>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</si>
  <si>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</si>
  <si>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</si>
  <si>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</si>
  <si>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</si>
  <si>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</si>
  <si>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</si>
  <si>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</si>
  <si>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</si>
  <si>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</si>
  <si>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</si>
  <si>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</si>
  <si>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</si>
  <si>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</si>
  <si>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</si>
  <si>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</si>
  <si>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</si>
  <si>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</si>
  <si>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</si>
  <si>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</si>
  <si>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</si>
  <si>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</si>
  <si>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</si>
  <si>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</si>
  <si>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</si>
  <si>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</si>
  <si>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</si>
  <si>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</si>
  <si>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</si>
  <si>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</si>
  <si>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</si>
  <si>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</si>
  <si>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</si>
  <si>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</si>
  <si>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</si>
  <si>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</si>
  <si>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</si>
  <si>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</si>
  <si>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</si>
  <si>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</si>
  <si>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</si>
  <si>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</si>
  <si>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</si>
  <si>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</si>
  <si>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</si>
  <si>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</si>
  <si>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</si>
  <si>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</si>
  <si>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</si>
  <si>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</si>
  <si>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</si>
  <si>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</si>
  <si>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</si>
  <si>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</si>
  <si>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</si>
  <si>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</si>
  <si>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</si>
  <si>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</si>
  <si>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</si>
  <si>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</si>
  <si>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</si>
  <si>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</si>
  <si>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</si>
  <si>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</si>
  <si>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</si>
  <si>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</si>
  <si>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</si>
  <si>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</si>
  <si>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</si>
  <si>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</si>
  <si>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</si>
  <si>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</si>
  <si>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</si>
  <si>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</si>
  <si>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</si>
  <si>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</si>
  <si>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</si>
  <si>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</si>
  <si>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</si>
  <si>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</si>
  <si>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</si>
  <si>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</si>
  <si>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</si>
  <si>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</si>
  <si>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</si>
  <si>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</si>
  <si>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</si>
  <si>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</si>
  <si>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</si>
  <si>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</si>
  <si>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</si>
  <si>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</si>
  <si>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</si>
  <si>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</si>
  <si>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</si>
  <si>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</si>
  <si>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</si>
  <si>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</si>
  <si>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</si>
  <si>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</si>
  <si>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</si>
  <si>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</si>
  <si>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</si>
  <si>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</si>
  <si>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</si>
  <si>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</si>
  <si>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</si>
  <si>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</si>
  <si>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</si>
  <si>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</si>
  <si>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</si>
  <si>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</si>
  <si>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</si>
  <si>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</si>
  <si>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</si>
  <si>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</si>
  <si>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</si>
  <si>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</si>
  <si>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</si>
  <si>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</si>
  <si>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</si>
  <si>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</si>
  <si>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</si>
  <si>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</si>
  <si>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</si>
  <si>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</si>
  <si>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</si>
  <si>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</si>
  <si>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</si>
  <si>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</si>
  <si>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</si>
  <si>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</si>
  <si>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</si>
  <si>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</si>
  <si>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</si>
  <si>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</si>
  <si>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</si>
  <si>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</si>
  <si>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</si>
  <si>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</si>
  <si>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</si>
  <si>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</si>
  <si>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</si>
  <si>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</si>
  <si>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</si>
  <si>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</si>
  <si>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</si>
  <si>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</si>
  <si>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</si>
  <si>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</si>
  <si>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</si>
  <si>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</si>
  <si>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</si>
  <si>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</si>
  <si>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</si>
  <si>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</si>
  <si>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</si>
  <si>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</si>
  <si>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</si>
  <si>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</si>
  <si>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</si>
  <si>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</si>
  <si>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</si>
  <si>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</si>
  <si>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</si>
  <si>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</si>
  <si>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</si>
  <si>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</si>
  <si>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</si>
  <si>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</si>
  <si>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</si>
  <si>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</si>
  <si>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</si>
  <si>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</si>
  <si>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</si>
  <si>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</si>
  <si>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</si>
  <si>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</si>
  <si>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</si>
  <si>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</si>
  <si>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</si>
  <si>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</si>
  <si>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</si>
  <si>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</si>
  <si>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</si>
  <si>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</si>
  <si>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</si>
  <si>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</si>
  <si>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</si>
  <si>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</si>
  <si>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</si>
  <si>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</si>
  <si>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</si>
  <si>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</si>
  <si>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</si>
  <si>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</si>
  <si>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</si>
  <si>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</si>
  <si>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</si>
  <si>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</si>
  <si>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</si>
  <si>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</si>
  <si>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</si>
  <si>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</si>
  <si>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</si>
  <si>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</si>
  <si>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</si>
  <si>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</si>
  <si>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</si>
  <si>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</si>
  <si>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</si>
  <si>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</si>
  <si>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</si>
  <si>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</si>
  <si>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</si>
  <si>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</si>
  <si>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</si>
  <si>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</si>
  <si>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</si>
  <si>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</si>
  <si>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</si>
  <si>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</si>
  <si>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</si>
  <si>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</si>
  <si>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</si>
  <si>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</si>
  <si>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</si>
  <si>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</si>
  <si>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</si>
  <si>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</si>
  <si>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</si>
  <si>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</si>
  <si>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</si>
  <si>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</si>
  <si>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</si>
  <si>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</si>
  <si>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</si>
  <si>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</si>
  <si>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</si>
  <si>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</si>
  <si>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</si>
  <si>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</si>
  <si>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</si>
  <si>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</si>
  <si>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</si>
  <si>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</si>
  <si>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</si>
  <si>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</si>
  <si>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</si>
  <si>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</si>
  <si>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</si>
  <si>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</si>
  <si>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</si>
  <si>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</si>
  <si>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</si>
  <si>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</si>
  <si>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</si>
  <si>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</si>
  <si>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</si>
  <si>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</si>
  <si>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</si>
  <si>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</si>
  <si>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</si>
  <si>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</si>
  <si>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</si>
  <si>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</si>
  <si>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</si>
  <si>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</si>
  <si>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</si>
  <si>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</si>
  <si>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</si>
  <si>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</si>
  <si>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</si>
  <si>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</si>
  <si>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</si>
  <si>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</si>
  <si>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</si>
  <si>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</si>
  <si>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</si>
  <si>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</si>
  <si>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</si>
  <si>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</si>
  <si>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</si>
  <si>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</si>
  <si>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</si>
  <si>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</si>
  <si>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</si>
  <si>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</si>
  <si>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</si>
  <si>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</si>
  <si>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</si>
  <si>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</si>
  <si>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</si>
  <si>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</si>
  <si>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</si>
  <si>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</si>
  <si>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</si>
  <si>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</si>
  <si>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</si>
  <si>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</si>
  <si>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</si>
  <si>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</si>
  <si>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</si>
  <si>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</si>
  <si>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</si>
  <si>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</si>
  <si>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</si>
  <si>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</si>
  <si>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</si>
  <si>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</si>
  <si>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</si>
  <si>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</si>
  <si>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</si>
  <si>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</si>
  <si>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</si>
  <si>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</si>
  <si>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</si>
  <si>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</si>
  <si>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</si>
  <si>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</si>
  <si>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</si>
  <si>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</si>
  <si>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</si>
  <si>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</si>
  <si>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</si>
  <si>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</si>
  <si>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</si>
  <si>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</si>
  <si>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</si>
  <si>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</si>
  <si>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</si>
  <si>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</si>
  <si>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</si>
  <si>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</si>
  <si>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</si>
  <si>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</si>
  <si>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</si>
  <si>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</si>
  <si>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</si>
  <si>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</si>
  <si>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</si>
  <si>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</si>
  <si>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</si>
  <si>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</si>
  <si>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</si>
  <si>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</si>
  <si>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</si>
  <si>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</si>
  <si>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</si>
  <si>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</si>
  <si>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</si>
  <si>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</si>
  <si>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</si>
  <si>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</si>
  <si>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</si>
  <si>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</si>
  <si>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</si>
  <si>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</si>
  <si>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</si>
  <si>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</si>
  <si>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</si>
  <si>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</si>
  <si>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</si>
  <si>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</si>
  <si>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</si>
  <si>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</si>
  <si>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</si>
  <si>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</si>
  <si>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</si>
  <si>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</si>
  <si>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</si>
  <si>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</si>
  <si>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</si>
  <si>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</si>
  <si>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</si>
  <si>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</si>
  <si>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</si>
  <si>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</si>
  <si>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</si>
  <si>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</si>
  <si>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</si>
  <si>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</si>
  <si>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</si>
  <si>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</si>
  <si>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</si>
  <si>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</si>
  <si>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</si>
  <si>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</si>
  <si>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</si>
  <si>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</si>
  <si>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</si>
  <si>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</si>
  <si>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</si>
  <si>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</si>
  <si>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</si>
  <si>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</si>
  <si>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</si>
  <si>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</si>
  <si>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</si>
  <si>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</si>
  <si>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</si>
  <si>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</si>
  <si>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</si>
  <si>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</si>
  <si>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</si>
  <si>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</si>
  <si>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</si>
  <si>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</si>
  <si>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</si>
  <si>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</si>
  <si>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</si>
  <si>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</si>
  <si>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</si>
  <si>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</si>
  <si>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</si>
  <si>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</si>
  <si>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</si>
  <si>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</si>
  <si>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</si>
  <si>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</si>
  <si>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</si>
  <si>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</si>
  <si>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</si>
  <si>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</si>
  <si>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</si>
  <si>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</si>
  <si>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</si>
  <si>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</si>
  <si>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</si>
  <si>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</si>
  <si>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</si>
  <si>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</si>
  <si>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</si>
  <si>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</si>
  <si>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</si>
  <si>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</si>
  <si>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</si>
  <si>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</si>
  <si>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</si>
  <si>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</si>
  <si>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</si>
  <si>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</si>
  <si>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</si>
  <si>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</si>
  <si>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</si>
  <si>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</si>
  <si>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</si>
  <si>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</si>
  <si>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</si>
  <si>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</si>
  <si>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</si>
  <si>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</si>
  <si>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</si>
  <si>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</si>
  <si>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</si>
  <si>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</si>
  <si>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</si>
  <si>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</si>
  <si>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</si>
  <si>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</si>
  <si>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</si>
  <si>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</si>
  <si>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</si>
  <si>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</si>
  <si>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</si>
  <si>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</si>
  <si>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</si>
  <si>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</si>
  <si>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</si>
  <si>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</si>
  <si>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</si>
  <si>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</si>
  <si>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</si>
  <si>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</si>
  <si>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</si>
  <si>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</si>
  <si>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</si>
  <si>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</si>
  <si>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</si>
  <si>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</si>
  <si>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</si>
  <si>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</si>
  <si>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</si>
  <si>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</si>
  <si>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</si>
  <si>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</si>
  <si>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</si>
  <si>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</si>
  <si>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</si>
  <si>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</si>
  <si>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</si>
  <si>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</si>
  <si>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</si>
  <si>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</si>
  <si>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</si>
  <si>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</si>
  <si>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</si>
  <si>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</si>
  <si>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</si>
  <si>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</si>
  <si>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</si>
  <si>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</si>
  <si>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</si>
  <si>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</si>
  <si>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</si>
  <si>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</si>
  <si>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</si>
  <si>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</si>
  <si>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</si>
  <si>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</si>
  <si>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</si>
  <si>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</si>
  <si>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</si>
  <si>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</si>
  <si>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</si>
  <si>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</si>
  <si>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</si>
  <si>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</si>
  <si>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</si>
  <si>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</si>
  <si>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</si>
  <si>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</si>
  <si>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</si>
  <si>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</si>
  <si>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</si>
  <si>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</si>
  <si>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</si>
  <si>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</si>
  <si>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</si>
  <si>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</si>
  <si>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</si>
  <si>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</si>
  <si>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</si>
  <si>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</si>
  <si>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</si>
  <si>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</si>
  <si>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</si>
  <si>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</si>
  <si>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</si>
  <si>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</si>
  <si>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</si>
  <si>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</si>
  <si>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</si>
  <si>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</si>
  <si>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</si>
  <si>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</si>
  <si>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</si>
  <si>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</si>
  <si>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</si>
  <si>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</si>
  <si>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</si>
  <si>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</si>
  <si>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</si>
  <si>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</si>
  <si>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</si>
  <si>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</si>
  <si>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</si>
  <si>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</si>
  <si>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</si>
  <si>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</si>
  <si>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</si>
  <si>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</si>
  <si>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</si>
  <si>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</si>
  <si>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</si>
  <si>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</si>
  <si>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</si>
  <si>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</si>
  <si>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</si>
  <si>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</si>
  <si>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</si>
  <si>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</si>
  <si>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</si>
  <si>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</si>
  <si>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</si>
  <si>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</si>
  <si>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</si>
  <si>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</si>
  <si>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</si>
  <si>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</si>
  <si>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</si>
  <si>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</si>
  <si>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</si>
  <si>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</si>
  <si>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</si>
  <si>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</si>
  <si>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</si>
  <si>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</si>
  <si>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</si>
  <si>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</si>
  <si>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</si>
  <si>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</si>
  <si>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</si>
  <si>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</si>
  <si>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</si>
  <si>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</si>
  <si>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</si>
  <si>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</si>
  <si>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</si>
  <si>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</si>
  <si>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</si>
  <si>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</si>
  <si>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</si>
  <si>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</si>
  <si>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</si>
  <si>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</si>
  <si>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</si>
  <si>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</si>
  <si>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</si>
  <si>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</si>
  <si>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</si>
  <si>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</si>
  <si>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</si>
  <si>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</si>
  <si>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</si>
  <si>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</si>
  <si>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</si>
  <si>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</si>
  <si>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</si>
  <si>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</si>
  <si>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</si>
  <si>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</si>
  <si>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</si>
  <si>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</si>
  <si>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</si>
  <si>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</si>
  <si>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</si>
  <si>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</si>
  <si>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</si>
  <si>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</si>
  <si>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</si>
  <si>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</si>
  <si>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</si>
  <si>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</si>
  <si>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</si>
  <si>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</si>
  <si>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</si>
  <si>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</si>
  <si>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</si>
  <si>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</si>
  <si>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</si>
  <si>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</si>
  <si>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</si>
  <si>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</si>
  <si>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</si>
  <si>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</si>
  <si>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</si>
  <si>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</si>
  <si>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</si>
  <si>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</si>
  <si>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</si>
  <si>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</si>
  <si>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</si>
  <si>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</si>
  <si>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</si>
  <si>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</si>
  <si>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</si>
  <si>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</si>
  <si>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</si>
  <si>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</si>
  <si>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</si>
  <si>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</si>
  <si>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</si>
  <si>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</si>
  <si>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</si>
  <si>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</si>
  <si>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</si>
  <si>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</si>
  <si>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</si>
  <si>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</si>
  <si>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</si>
  <si>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</si>
  <si>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</si>
  <si>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</si>
  <si>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</si>
  <si>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</si>
  <si>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</si>
  <si>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</si>
  <si>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</si>
  <si>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</si>
  <si>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</si>
  <si>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</si>
  <si>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</si>
  <si>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</si>
  <si>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</si>
  <si>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</si>
  <si>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</si>
  <si>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</si>
  <si>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</si>
  <si>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</si>
  <si>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</si>
  <si>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</si>
  <si>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</si>
  <si>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</si>
  <si>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</si>
  <si>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</si>
  <si>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</si>
  <si>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</si>
  <si>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</si>
  <si>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</si>
  <si>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</si>
  <si>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</si>
  <si>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</si>
  <si>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</si>
  <si>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</si>
  <si>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</si>
  <si>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</si>
  <si>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</si>
  <si>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</si>
  <si>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</si>
  <si>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</si>
  <si>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</si>
  <si>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</si>
  <si>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</si>
  <si>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</si>
  <si>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</si>
  <si>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</si>
  <si>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</si>
  <si>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</si>
  <si>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</si>
  <si>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</si>
  <si>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</si>
  <si>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</si>
  <si>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</si>
  <si>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</si>
  <si>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</si>
  <si>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</si>
  <si>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</si>
  <si>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</si>
  <si>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</si>
  <si>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</si>
  <si>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</si>
  <si>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</si>
  <si>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</si>
  <si>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</si>
  <si>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</si>
  <si>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</si>
  <si>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</si>
  <si>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</si>
  <si>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</si>
  <si>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</si>
  <si>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</si>
  <si>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</si>
  <si>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</si>
  <si>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</si>
  <si>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</si>
  <si>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</si>
  <si>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</si>
  <si>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</si>
  <si>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</si>
  <si>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</si>
  <si>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</si>
  <si>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</si>
  <si>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</si>
  <si>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</si>
  <si>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</si>
  <si>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</si>
  <si>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</si>
  <si>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</si>
  <si>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</si>
  <si>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</si>
  <si>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</si>
  <si>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</si>
  <si>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</si>
  <si>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</si>
  <si>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</si>
  <si>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</si>
  <si>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</si>
  <si>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</si>
  <si>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</si>
  <si>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</si>
  <si>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</si>
  <si>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</si>
  <si>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</si>
  <si>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</si>
  <si>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</si>
  <si>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</si>
  <si>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</si>
  <si>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</si>
  <si>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</si>
  <si>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</si>
  <si>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</si>
  <si>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</si>
  <si>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</si>
  <si>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</si>
  <si>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</si>
  <si>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</si>
  <si>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</si>
  <si>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</si>
  <si>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</si>
  <si>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</si>
  <si>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</si>
  <si>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</si>
  <si>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</si>
  <si>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</si>
  <si>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</si>
  <si>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</si>
  <si>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</si>
  <si>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</si>
  <si>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</si>
  <si>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</si>
  <si>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</si>
  <si>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</si>
  <si>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</si>
  <si>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</si>
  <si>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</si>
  <si>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</si>
  <si>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</si>
  <si>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</si>
  <si>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</si>
  <si>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</si>
  <si>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</si>
  <si>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</si>
  <si>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</si>
  <si>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</si>
  <si>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</si>
  <si>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</si>
  <si>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</si>
  <si>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</si>
  <si>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</si>
  <si>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</si>
  <si>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</si>
  <si>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</si>
  <si>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</si>
  <si>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</si>
  <si>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</si>
  <si>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</si>
  <si>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</si>
  <si>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</si>
  <si>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</si>
  <si>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</si>
  <si>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</si>
  <si>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</si>
  <si>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</si>
  <si>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</si>
  <si>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</si>
  <si>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</si>
  <si>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</si>
  <si>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</si>
  <si>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</si>
  <si>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</si>
  <si>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</si>
  <si>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</si>
  <si>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</si>
  <si>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</si>
  <si>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</si>
  <si>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</si>
  <si>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</si>
  <si>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</si>
  <si>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</si>
  <si>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</si>
  <si>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</si>
  <si>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</si>
  <si>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</si>
  <si>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</si>
  <si>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</si>
  <si>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</si>
  <si>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</si>
  <si>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</si>
  <si>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</si>
  <si>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</si>
  <si>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</si>
  <si>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</si>
  <si>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</si>
  <si>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</si>
  <si>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</si>
  <si>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</si>
  <si>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</si>
  <si>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</si>
  <si>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</si>
  <si>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</si>
  <si>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</si>
  <si>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</si>
  <si>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</si>
  <si>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</si>
  <si>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</si>
  <si>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</si>
  <si>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</si>
  <si>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</si>
  <si>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</si>
  <si>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</si>
  <si>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</si>
  <si>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</si>
  <si>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</si>
  <si>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</si>
  <si>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</si>
  <si>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</si>
  <si>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</si>
  <si>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</si>
  <si>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</si>
  <si>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</si>
  <si>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</si>
  <si>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</si>
  <si>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</si>
  <si>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</si>
  <si>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</si>
  <si>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</si>
  <si>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</si>
  <si>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</si>
  <si>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</si>
  <si>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</si>
  <si>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</si>
  <si>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</si>
  <si>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</si>
  <si>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</si>
  <si>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</si>
  <si>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</si>
  <si>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</si>
  <si>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</si>
  <si>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</si>
  <si>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</si>
  <si>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</si>
  <si>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</si>
  <si>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</si>
  <si>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</si>
  <si>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</si>
  <si>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</si>
  <si>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</si>
  <si>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</si>
  <si>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</si>
  <si>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</si>
  <si>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</si>
  <si>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</si>
  <si>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</si>
  <si>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</si>
  <si>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</si>
  <si>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</si>
  <si>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</si>
  <si>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</si>
  <si>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</si>
  <si>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</si>
  <si>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</si>
  <si>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</si>
  <si>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</si>
  <si>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</si>
  <si>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</si>
  <si>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</si>
  <si>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</si>
  <si>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</si>
  <si>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</si>
  <si>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</si>
  <si>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</si>
  <si>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</si>
  <si>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</si>
  <si>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</si>
  <si>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</si>
  <si>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</si>
  <si>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</si>
  <si>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</si>
  <si>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</si>
  <si>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</si>
  <si>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</si>
  <si>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</si>
  <si>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</si>
  <si>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</si>
  <si>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</si>
  <si>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</si>
  <si>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</si>
  <si>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</si>
  <si>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</si>
  <si>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</si>
  <si>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</si>
  <si>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</si>
  <si>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</si>
  <si>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</si>
  <si>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</si>
  <si>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</si>
  <si>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</si>
  <si>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</si>
  <si>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</si>
  <si>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</si>
  <si>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</si>
  <si>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</si>
  <si>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</si>
  <si>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</si>
  <si>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</si>
  <si>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</si>
  <si>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</si>
  <si>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</si>
  <si>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</si>
  <si>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</si>
  <si>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</si>
  <si>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</si>
  <si>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</si>
  <si>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</si>
  <si>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</si>
  <si>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</si>
  <si>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</si>
  <si>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</si>
  <si>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</si>
  <si>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</si>
  <si>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</si>
  <si>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</si>
  <si>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</si>
  <si>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</si>
  <si>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</si>
  <si>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</si>
  <si>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</si>
  <si>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</si>
  <si>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</si>
  <si>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</si>
  <si>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</si>
  <si>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</si>
  <si>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</si>
  <si>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</si>
  <si>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</si>
  <si>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</si>
  <si>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</si>
  <si>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</si>
  <si>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</si>
  <si>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</si>
  <si>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</si>
  <si>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</si>
  <si>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</si>
  <si>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</si>
  <si>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</si>
  <si>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</si>
  <si>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</si>
  <si>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</si>
  <si>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</si>
  <si>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</si>
  <si>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</si>
  <si>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</si>
  <si>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</si>
  <si>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</si>
  <si>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</si>
  <si>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</si>
  <si>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</si>
  <si>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</si>
  <si>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</si>
  <si>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</si>
  <si>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</si>
  <si>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</si>
  <si>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</si>
  <si>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</si>
  <si>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</si>
  <si>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</si>
  <si>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</si>
  <si>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</si>
  <si>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</si>
  <si>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</si>
  <si>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</si>
  <si>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</si>
  <si>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</si>
  <si>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</si>
  <si>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</si>
  <si>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</si>
  <si>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</si>
  <si>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</si>
  <si>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</si>
  <si>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</si>
  <si>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</si>
  <si>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</si>
  <si>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</si>
  <si>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</si>
  <si>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</si>
  <si>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</si>
  <si>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</si>
  <si>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</si>
  <si>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</si>
  <si>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</si>
  <si>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</si>
  <si>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</si>
  <si>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</si>
  <si>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</si>
  <si>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</si>
  <si>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</si>
  <si>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</si>
  <si>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</si>
  <si>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</si>
  <si>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</si>
  <si>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</si>
  <si>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</si>
  <si>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</si>
  <si>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</si>
  <si>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</si>
  <si>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</si>
  <si>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</si>
  <si>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</si>
  <si>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</si>
  <si>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</si>
  <si>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</si>
  <si>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</si>
  <si>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</si>
  <si>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</si>
  <si>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</si>
  <si>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</si>
  <si>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</si>
  <si>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</si>
  <si>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</si>
  <si>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</si>
  <si>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</si>
  <si>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</si>
  <si>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</si>
  <si>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</si>
  <si>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</si>
  <si>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</si>
  <si>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</si>
  <si>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</si>
  <si>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</si>
  <si>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</si>
  <si>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</si>
  <si>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</si>
  <si>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</si>
  <si>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</si>
  <si>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</si>
  <si>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</si>
  <si>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</si>
  <si>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</si>
  <si>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</si>
  <si>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</si>
  <si>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</si>
  <si>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</si>
  <si>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</si>
  <si>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</si>
  <si>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</si>
  <si>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</si>
  <si>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</si>
  <si>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</si>
  <si>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</si>
  <si>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</si>
  <si>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</si>
  <si>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</si>
  <si>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</si>
  <si>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</si>
  <si>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</si>
  <si>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</si>
  <si>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</si>
  <si>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</si>
  <si>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</si>
  <si>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</si>
  <si>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</si>
  <si>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</si>
  <si>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</si>
  <si>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</si>
  <si>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</si>
  <si>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</si>
  <si>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</si>
  <si>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</si>
  <si>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</si>
  <si>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</si>
  <si>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</si>
  <si>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</si>
  <si>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</si>
  <si>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</si>
  <si>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</si>
  <si>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</si>
  <si>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</si>
  <si>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</si>
  <si>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</si>
  <si>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</si>
  <si>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</si>
  <si>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</si>
  <si>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</si>
  <si>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</si>
  <si>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</si>
  <si>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</si>
  <si>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</si>
  <si>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</si>
  <si>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</si>
  <si>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</si>
  <si>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</si>
  <si>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</si>
  <si>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</si>
  <si>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</si>
  <si>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</si>
  <si>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</si>
  <si>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</si>
  <si>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</si>
  <si>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</si>
  <si>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</si>
  <si>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</si>
  <si>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</si>
  <si>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</si>
  <si>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</si>
  <si>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</si>
  <si>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</si>
  <si>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</si>
  <si>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</si>
  <si>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</si>
  <si>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</si>
  <si>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</si>
  <si>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</si>
  <si>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</si>
  <si>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</si>
  <si>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</si>
  <si>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</si>
  <si>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</si>
  <si>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</si>
  <si>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</si>
  <si>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</si>
  <si>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</si>
  <si>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</si>
  <si>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</si>
  <si>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</si>
  <si>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</si>
  <si>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</si>
  <si>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</si>
  <si>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</si>
  <si>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</si>
  <si>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</si>
  <si>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</si>
  <si>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</si>
  <si>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</si>
  <si>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</si>
  <si>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</si>
  <si>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</si>
  <si>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</si>
  <si>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</si>
  <si>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</si>
  <si>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</si>
  <si>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</si>
  <si>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</si>
  <si>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</si>
  <si>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</si>
  <si>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</si>
  <si>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</si>
  <si>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</si>
  <si>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</si>
  <si>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</si>
  <si>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</si>
  <si>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</si>
  <si>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</si>
  <si>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</si>
  <si>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</si>
  <si>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</si>
  <si>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</si>
  <si>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</si>
  <si>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</si>
  <si>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</si>
  <si>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</si>
  <si>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</si>
  <si>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</si>
  <si>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</si>
  <si>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</si>
  <si>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</si>
  <si>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</si>
  <si>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</si>
  <si>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</si>
  <si>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</si>
  <si>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</si>
  <si>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</si>
  <si>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</si>
  <si>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</si>
  <si>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</si>
  <si>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</si>
  <si>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</si>
  <si>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</si>
  <si>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</si>
  <si>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</si>
  <si>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</si>
  <si>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</si>
  <si>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</si>
  <si>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</si>
  <si>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</si>
  <si>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</si>
  <si>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</si>
  <si>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</si>
  <si>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</si>
  <si>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</si>
  <si>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</si>
  <si>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</si>
  <si>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</si>
  <si>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</si>
  <si>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</si>
  <si>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</si>
  <si>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</si>
  <si>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</si>
  <si>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</si>
  <si>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</si>
  <si>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</si>
  <si>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</si>
  <si>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</si>
  <si>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</si>
  <si>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</si>
  <si>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</si>
  <si>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</si>
  <si>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</si>
  <si>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</si>
  <si>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</si>
  <si>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</si>
  <si>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</si>
  <si>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</si>
  <si>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</si>
  <si>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</si>
  <si>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</si>
  <si>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</si>
  <si>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</si>
  <si>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</si>
  <si>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</si>
  <si>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</si>
  <si>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</si>
  <si>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</si>
  <si>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</si>
  <si>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</si>
  <si>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</si>
  <si>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</si>
  <si>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</si>
  <si>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</si>
  <si>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</si>
  <si>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</si>
  <si>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</si>
  <si>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</si>
  <si>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</si>
  <si>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</si>
  <si>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</si>
  <si>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</si>
  <si>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</si>
  <si>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</si>
  <si>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</si>
  <si>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</si>
  <si>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</si>
  <si>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</si>
  <si>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</si>
  <si>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</si>
  <si>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</si>
  <si>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</si>
  <si>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</si>
  <si>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</si>
  <si>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</si>
  <si>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</si>
  <si>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</si>
  <si>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</si>
  <si>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</si>
  <si>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</si>
  <si>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</si>
  <si>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</si>
  <si>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</si>
  <si>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</si>
  <si>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</si>
  <si>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</si>
  <si>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</si>
  <si>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</si>
  <si>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</si>
  <si>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</si>
  <si>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</si>
  <si>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</si>
  <si>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</si>
  <si>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</si>
  <si>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</si>
  <si>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</si>
  <si>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</si>
  <si>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</si>
  <si>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</si>
  <si>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</si>
  <si>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</si>
  <si>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</si>
  <si>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</si>
  <si>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</si>
  <si>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</si>
  <si>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</si>
  <si>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</si>
  <si>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</si>
  <si>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</si>
  <si>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</si>
  <si>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</si>
  <si>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</si>
  <si>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</si>
  <si>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</si>
  <si>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</si>
  <si>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</si>
  <si>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</si>
  <si>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</si>
  <si>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</si>
  <si>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</si>
  <si>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</si>
  <si>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</si>
  <si>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</si>
  <si>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</si>
  <si>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</si>
  <si>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</si>
  <si>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</si>
  <si>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</si>
  <si>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</si>
  <si>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</si>
  <si>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</si>
  <si>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</si>
  <si>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</si>
  <si>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</si>
  <si>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</si>
  <si>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</si>
  <si>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</si>
  <si>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</si>
  <si>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</si>
  <si>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</si>
  <si>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</si>
  <si>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</si>
  <si>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</si>
  <si>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</si>
  <si>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</si>
  <si>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</si>
  <si>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</si>
  <si>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</si>
  <si>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</si>
  <si>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</si>
  <si>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</si>
  <si>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</si>
  <si>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</si>
  <si>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</si>
  <si>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</si>
  <si>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</si>
  <si>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</si>
  <si>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</si>
  <si>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</si>
  <si>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</si>
  <si>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</si>
  <si>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</si>
  <si>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</si>
  <si>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</si>
  <si>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</si>
  <si>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</si>
  <si>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</si>
  <si>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</si>
  <si>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</si>
  <si>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</si>
  <si>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</si>
  <si>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</si>
  <si>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</si>
  <si>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</si>
  <si>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</si>
  <si>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</si>
  <si>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</si>
  <si>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</si>
  <si>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</si>
  <si>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</si>
  <si>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</si>
  <si>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</si>
  <si>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</si>
  <si>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</si>
  <si>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</si>
  <si>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</si>
  <si>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</si>
  <si>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</si>
  <si>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</si>
  <si>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</si>
  <si>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</si>
  <si>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</si>
  <si>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</si>
  <si>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</si>
  <si>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</si>
  <si>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</si>
  <si>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</si>
  <si>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</si>
  <si>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</si>
  <si>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</si>
  <si>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</si>
  <si>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</si>
  <si>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</si>
  <si>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</si>
  <si>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</si>
  <si>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</si>
  <si>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</si>
  <si>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</si>
  <si>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</si>
  <si>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</si>
  <si>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</si>
  <si>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</si>
  <si>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</si>
  <si>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</si>
  <si>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</si>
  <si>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</si>
  <si>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</si>
  <si>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</si>
  <si>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</si>
  <si>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</si>
  <si>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</si>
  <si>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</si>
  <si>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</si>
  <si>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</si>
  <si>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</si>
  <si>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</si>
  <si>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</si>
  <si>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</si>
  <si>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</si>
  <si>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</si>
  <si>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</si>
  <si>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</si>
  <si>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</si>
  <si>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</si>
  <si>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</si>
  <si>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</si>
  <si>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</si>
  <si>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</si>
  <si>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</si>
  <si>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</si>
  <si>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</si>
  <si>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</si>
  <si>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</si>
  <si>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</si>
  <si>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</si>
  <si>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</si>
  <si>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</si>
  <si>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</si>
  <si>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</si>
  <si>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</si>
  <si>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</si>
  <si>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</si>
  <si>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</si>
  <si>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</si>
  <si>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</si>
  <si>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</si>
  <si>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</si>
  <si>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</si>
  <si>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</si>
  <si>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</si>
  <si>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</si>
  <si>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</si>
  <si>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</si>
  <si>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</si>
  <si>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</si>
  <si>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</si>
  <si>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</si>
  <si>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</si>
  <si>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</si>
  <si>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</si>
  <si>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</si>
  <si>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</si>
  <si>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</si>
  <si>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</si>
  <si>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</si>
  <si>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</si>
  <si>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</si>
  <si>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</si>
  <si>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</si>
  <si>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</si>
  <si>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</si>
  <si>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</si>
  <si>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</si>
  <si>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</si>
  <si>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</si>
  <si>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</si>
  <si>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</si>
  <si>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</si>
  <si>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</si>
  <si>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</si>
  <si>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</si>
  <si>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</si>
  <si>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</si>
  <si>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</si>
  <si>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</si>
  <si>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</si>
  <si>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</si>
  <si>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</si>
  <si>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</si>
  <si>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</si>
  <si>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</si>
  <si>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</si>
  <si>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</si>
  <si>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</si>
  <si>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</si>
  <si>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</si>
  <si>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</si>
  <si>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</si>
  <si>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</si>
  <si>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</si>
  <si>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</si>
  <si>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</si>
  <si>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</si>
  <si>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</si>
  <si>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</si>
  <si>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</si>
  <si>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</si>
  <si>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</si>
  <si>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</si>
  <si>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</si>
  <si>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</si>
  <si>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</si>
  <si>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</si>
  <si>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</si>
  <si>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</si>
  <si>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</si>
  <si>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</si>
  <si>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</si>
  <si>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</si>
  <si>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</si>
  <si>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</si>
  <si>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</si>
  <si>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</si>
  <si>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</si>
  <si>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</si>
  <si>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</si>
  <si>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</si>
  <si>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</si>
  <si>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</si>
  <si>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</si>
  <si>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</si>
  <si>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</si>
  <si>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</si>
  <si>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</si>
  <si>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</si>
  <si>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</si>
  <si>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</si>
  <si>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</si>
  <si>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</si>
  <si>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</si>
  <si>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</si>
  <si>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</si>
  <si>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</si>
  <si>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</si>
  <si>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</si>
  <si>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</si>
  <si>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</si>
  <si>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</si>
  <si>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</si>
  <si>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</si>
  <si>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</si>
  <si>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</si>
  <si>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</si>
  <si>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</si>
  <si>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</si>
  <si>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</si>
  <si>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</si>
  <si>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</si>
  <si>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</si>
  <si>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</si>
  <si>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</si>
  <si>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</si>
  <si>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</si>
  <si>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</si>
  <si>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</si>
  <si>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</si>
  <si>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</si>
  <si>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</si>
  <si>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</si>
  <si>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</si>
  <si>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</si>
  <si>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</si>
  <si>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</si>
  <si>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</si>
  <si>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</si>
  <si>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</si>
  <si>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</si>
  <si>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</si>
  <si>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</si>
  <si>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</si>
  <si>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</si>
  <si>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</si>
  <si>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</si>
  <si>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</si>
  <si>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</si>
  <si>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</si>
  <si>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</si>
  <si>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</si>
  <si>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</si>
  <si>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</si>
  <si>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</si>
  <si>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</si>
  <si>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</si>
  <si>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</si>
  <si>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</si>
  <si>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</si>
  <si>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</si>
  <si>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</si>
  <si>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</si>
  <si>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</si>
  <si>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</si>
  <si>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</si>
  <si>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</si>
  <si>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</si>
  <si>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</si>
  <si>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</si>
  <si>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</si>
  <si>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</si>
  <si>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</si>
  <si>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</si>
  <si>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</si>
  <si>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</si>
  <si>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</si>
  <si>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</si>
  <si>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</si>
  <si>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</si>
  <si>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</si>
  <si>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</si>
  <si>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</si>
  <si>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</si>
  <si>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</si>
  <si>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</si>
  <si>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</si>
  <si>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</si>
  <si>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</si>
  <si>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</si>
  <si>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</si>
  <si>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</si>
  <si>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</si>
  <si>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</si>
  <si>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</si>
  <si>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</si>
  <si>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</si>
  <si>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</si>
  <si>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</si>
  <si>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</si>
  <si>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</si>
  <si>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</si>
  <si>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</si>
  <si>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</si>
  <si>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</si>
  <si>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</si>
  <si>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</si>
  <si>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</si>
  <si>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</si>
  <si>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</si>
  <si>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</si>
  <si>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</si>
  <si>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</si>
  <si>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</si>
  <si>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</si>
  <si>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</si>
  <si>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</si>
  <si>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</si>
  <si>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</si>
  <si>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</si>
  <si>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</si>
  <si>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</si>
  <si>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</si>
  <si>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</si>
  <si>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</si>
  <si>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</si>
  <si>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</si>
  <si>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</si>
  <si>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</si>
  <si>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</si>
  <si>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</si>
  <si>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</si>
  <si>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</si>
  <si>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</si>
  <si>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</si>
  <si>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</si>
  <si>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</si>
  <si>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</si>
  <si>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</si>
  <si>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</si>
  <si>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</si>
  <si>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</si>
  <si>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</si>
  <si>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</si>
  <si>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</si>
  <si>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</si>
  <si>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</si>
  <si>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</si>
  <si>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</si>
  <si>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</si>
  <si>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</si>
  <si>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</si>
  <si>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</si>
  <si>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</si>
  <si>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</si>
  <si>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</si>
  <si>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</si>
  <si>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</si>
  <si>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</si>
  <si>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</si>
  <si>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</si>
  <si>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</si>
  <si>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</si>
  <si>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</si>
  <si>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</si>
  <si>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</si>
  <si>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</si>
  <si>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</si>
  <si>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</si>
  <si>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</si>
  <si>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</si>
  <si>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</si>
  <si>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</si>
  <si>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</si>
  <si>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</si>
  <si>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</si>
  <si>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</si>
  <si>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</si>
  <si>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</si>
  <si>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</si>
  <si>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</si>
  <si>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</si>
  <si>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</si>
  <si>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</si>
  <si>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</si>
  <si>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</si>
  <si>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</si>
  <si>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</si>
  <si>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</si>
  <si>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</si>
  <si>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</si>
  <si>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</si>
  <si>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</si>
  <si>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</si>
  <si>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</si>
  <si>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</si>
  <si>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</si>
  <si>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</si>
  <si>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</si>
  <si>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</si>
  <si>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</si>
  <si>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</si>
  <si>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</si>
  <si>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</si>
  <si>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</si>
  <si>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</si>
  <si>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</si>
  <si>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</si>
  <si>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</si>
  <si>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</si>
  <si>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</si>
  <si>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</si>
  <si>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</si>
  <si>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</si>
  <si>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</si>
  <si>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</si>
  <si>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</si>
  <si>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</si>
  <si>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</si>
  <si>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</si>
  <si>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</si>
  <si>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</si>
  <si>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</si>
  <si>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</si>
  <si>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</si>
  <si>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</si>
  <si>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</si>
  <si>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</si>
  <si>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</si>
  <si>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</si>
  <si>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</si>
  <si>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</si>
  <si>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</si>
  <si>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</si>
  <si>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</si>
  <si>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</si>
  <si>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</si>
  <si>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</si>
  <si>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</si>
  <si>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</si>
  <si>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</si>
  <si>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</si>
  <si>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</si>
  <si>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</si>
  <si>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</si>
  <si>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</si>
  <si>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</si>
  <si>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</si>
  <si>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</si>
  <si>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</si>
  <si>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</si>
  <si>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</si>
  <si>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</si>
  <si>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</si>
  <si>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</si>
  <si>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</si>
  <si>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</si>
  <si>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</si>
  <si>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</si>
  <si>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</si>
  <si>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</si>
  <si>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</si>
  <si>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</si>
  <si>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</si>
  <si>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</si>
  <si>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</si>
  <si>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</si>
  <si>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</si>
  <si>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</si>
  <si>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</si>
  <si>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</si>
  <si>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</si>
  <si>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</si>
  <si>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</si>
  <si>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</si>
  <si>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</si>
  <si>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</si>
  <si>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</si>
  <si>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</si>
  <si>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</si>
  <si>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</si>
  <si>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</si>
  <si>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</si>
  <si>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</si>
  <si>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</si>
  <si>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</si>
  <si>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</si>
  <si>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</si>
  <si>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</si>
  <si>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</si>
  <si>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</si>
  <si>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</si>
  <si>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</si>
  <si>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</si>
  <si>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</si>
  <si>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</si>
  <si>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</si>
  <si>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</si>
  <si>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</si>
  <si>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</si>
  <si>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</si>
  <si>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</si>
  <si>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</si>
  <si>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</si>
  <si>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</si>
  <si>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</si>
  <si>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</si>
  <si>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</si>
  <si>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</si>
  <si>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</si>
  <si>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</si>
  <si>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</si>
  <si>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</si>
  <si>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</si>
  <si>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</si>
  <si>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</si>
  <si>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</si>
  <si>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</si>
  <si>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</si>
  <si>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</si>
  <si>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</si>
  <si>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</si>
  <si>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</si>
  <si>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</si>
  <si>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</si>
  <si>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</si>
  <si>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</si>
  <si>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</si>
  <si>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</si>
  <si>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</si>
  <si>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</si>
  <si>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</si>
  <si>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</si>
  <si>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</si>
  <si>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</si>
  <si>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</si>
  <si>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</si>
  <si>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</si>
  <si>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</si>
  <si>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</si>
  <si>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</si>
  <si>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</si>
  <si>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</si>
  <si>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</si>
  <si>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</si>
  <si>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</si>
  <si>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</si>
  <si>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</si>
  <si>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</si>
  <si>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</si>
  <si>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</si>
  <si>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</si>
  <si>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</si>
  <si>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</si>
  <si>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</si>
  <si>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</si>
  <si>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</si>
  <si>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</si>
  <si>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</si>
  <si>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</si>
  <si>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</si>
  <si>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</si>
  <si>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</si>
  <si>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</si>
  <si>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</si>
  <si>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</si>
  <si>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</si>
  <si>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</si>
  <si>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</si>
  <si>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</si>
  <si>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</si>
  <si>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</si>
  <si>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</si>
  <si>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</si>
  <si>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</si>
  <si>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</si>
  <si>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</si>
  <si>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</si>
  <si>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</si>
  <si>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</si>
  <si>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</si>
  <si>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</si>
  <si>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</si>
  <si>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</si>
  <si>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</si>
  <si>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</si>
  <si>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</si>
  <si>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</si>
  <si>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</si>
  <si>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</si>
  <si>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</si>
  <si>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</si>
  <si>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</si>
  <si>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</si>
  <si>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</si>
  <si>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</si>
  <si>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</si>
  <si>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</si>
  <si>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</si>
  <si>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</si>
  <si>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</si>
  <si>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</si>
  <si>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</si>
  <si>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</si>
  <si>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</si>
  <si>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</si>
  <si>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</si>
  <si>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</si>
  <si>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</si>
  <si>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</si>
  <si>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</si>
  <si>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</si>
  <si>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</si>
  <si>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</si>
  <si>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</si>
  <si>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</si>
  <si>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</si>
  <si>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</si>
  <si>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</si>
  <si>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</si>
  <si>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</si>
  <si>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</si>
  <si>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</si>
  <si>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</si>
  <si>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</si>
  <si>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</si>
  <si>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</si>
  <si>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</si>
  <si>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</si>
  <si>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</si>
  <si>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</si>
  <si>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</si>
  <si>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</si>
  <si>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</si>
  <si>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</si>
  <si>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</si>
  <si>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</si>
  <si>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</si>
  <si>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</si>
  <si>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</si>
  <si>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</si>
  <si>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</si>
  <si>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</si>
  <si>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</si>
  <si>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</si>
  <si>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</si>
  <si>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</si>
  <si>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</si>
  <si>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</si>
  <si>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</si>
  <si>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</si>
  <si>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</si>
  <si>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</si>
  <si>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</si>
  <si>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</si>
  <si>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</si>
  <si>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</si>
  <si>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</si>
  <si>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</si>
  <si>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</si>
  <si>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</si>
  <si>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</si>
  <si>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</si>
  <si>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</si>
  <si>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</si>
  <si>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</si>
  <si>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</si>
  <si>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</si>
  <si>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</si>
  <si>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</si>
  <si>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</si>
  <si>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</si>
  <si>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</si>
  <si>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</si>
  <si>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</si>
  <si>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</si>
  <si>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</si>
  <si>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</si>
  <si>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</si>
  <si>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</si>
  <si>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</si>
  <si>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</si>
  <si>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</si>
  <si>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</si>
  <si>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</si>
  <si>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</si>
  <si>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</si>
  <si>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</si>
  <si>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</si>
  <si>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</si>
  <si>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</si>
  <si>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</si>
  <si>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</si>
  <si>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</si>
  <si>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</si>
  <si>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</si>
  <si>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</si>
  <si>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</si>
  <si>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</si>
  <si>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</si>
  <si>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</si>
  <si>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</si>
  <si>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</si>
  <si>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</si>
  <si>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</si>
  <si>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</si>
  <si>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</si>
  <si>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</si>
  <si>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</si>
  <si>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</si>
  <si>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</si>
  <si>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</si>
  <si>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</si>
  <si>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</si>
  <si>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</si>
  <si>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</si>
  <si>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</si>
  <si>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</si>
  <si>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</si>
  <si>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</si>
  <si>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</si>
  <si>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</si>
  <si>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</si>
  <si>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</si>
  <si>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</si>
  <si>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</si>
  <si>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</si>
  <si>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</si>
  <si>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</si>
  <si>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</si>
  <si>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</si>
  <si>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</si>
  <si>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</si>
  <si>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</si>
  <si>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</si>
  <si>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</si>
  <si>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</si>
  <si>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</si>
  <si>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</si>
  <si>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</si>
  <si>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</si>
  <si>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</si>
  <si>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</si>
  <si>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</si>
  <si>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</si>
  <si>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</si>
  <si>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</si>
  <si>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</si>
  <si>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</si>
  <si>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</si>
  <si>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</si>
  <si>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</si>
  <si>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</si>
  <si>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</si>
  <si>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</si>
  <si>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</si>
  <si>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</si>
  <si>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</si>
  <si>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</si>
  <si>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</si>
  <si>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</si>
  <si>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</si>
  <si>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</si>
  <si>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</si>
  <si>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</si>
  <si>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</si>
  <si>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</si>
  <si>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</si>
  <si>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</si>
  <si>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</si>
  <si>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</si>
  <si>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</si>
  <si>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</si>
  <si>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</si>
  <si>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</si>
  <si>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</si>
  <si>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</si>
  <si>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</si>
  <si>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</si>
  <si>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</si>
  <si>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</si>
  <si>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</si>
  <si>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</si>
  <si>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</si>
  <si>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</si>
  <si>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</si>
  <si>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</si>
  <si>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</si>
  <si>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</si>
  <si>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</si>
  <si>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</si>
  <si>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</si>
  <si>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</si>
  <si>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</si>
  <si>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</si>
  <si>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</si>
  <si>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</si>
  <si>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</si>
  <si>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</si>
  <si>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</si>
  <si>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</si>
  <si>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</si>
  <si>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</si>
  <si>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</si>
  <si>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</si>
  <si>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</si>
  <si>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</si>
  <si>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</si>
  <si>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</si>
  <si>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</si>
  <si>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</si>
  <si>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</si>
  <si>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</si>
  <si>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</si>
  <si>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</si>
  <si>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</si>
  <si>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</si>
  <si>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</si>
  <si>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</si>
  <si>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</si>
  <si>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</si>
  <si>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</si>
  <si>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</si>
  <si>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</si>
  <si>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</si>
  <si>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</si>
  <si>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</si>
  <si>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</si>
  <si>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</si>
  <si>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</si>
  <si>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</si>
  <si>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</si>
  <si>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</si>
  <si>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</si>
  <si>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</si>
  <si>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</si>
  <si>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</si>
  <si>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</si>
  <si>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</si>
  <si>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</si>
  <si>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</si>
  <si>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</si>
  <si>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</si>
  <si>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</si>
  <si>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</si>
  <si>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</si>
  <si>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</si>
  <si>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</si>
  <si>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</si>
  <si>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</si>
  <si>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</si>
  <si>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</si>
  <si>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</si>
  <si>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</si>
  <si>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</si>
  <si>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</si>
  <si>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</si>
  <si>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</si>
  <si>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</si>
  <si>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</si>
  <si>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</si>
  <si>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</si>
  <si>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</si>
  <si>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</si>
  <si>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</si>
  <si>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</si>
  <si>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</si>
  <si>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</si>
  <si>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</si>
  <si>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</si>
  <si>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</si>
  <si>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</si>
  <si>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</si>
  <si>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</si>
  <si>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</si>
  <si>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</si>
  <si>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</si>
  <si>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</si>
  <si>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</si>
  <si>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</si>
  <si>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</si>
  <si>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</si>
  <si>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</si>
  <si>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</si>
  <si>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</si>
  <si>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</si>
  <si>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</si>
  <si>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</si>
  <si>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</si>
  <si>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</si>
  <si>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</si>
  <si>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</si>
  <si>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</si>
  <si>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</si>
  <si>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</si>
  <si>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</si>
  <si>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</si>
  <si>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</si>
  <si>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</si>
  <si>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</si>
  <si>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</si>
  <si>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</si>
  <si>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</si>
  <si>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</si>
  <si>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</si>
  <si>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</si>
  <si>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</si>
  <si>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</si>
  <si>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</si>
  <si>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</si>
  <si>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</si>
  <si>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</si>
  <si>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</si>
  <si>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</si>
  <si>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</si>
  <si>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</si>
  <si>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</si>
  <si>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</si>
  <si>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</si>
  <si>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</si>
  <si>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</si>
  <si>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</si>
  <si>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</si>
  <si>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</si>
  <si>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</si>
  <si>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</si>
  <si>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</si>
  <si>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</si>
  <si>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</si>
  <si>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</si>
  <si>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</si>
  <si>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</si>
  <si>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</si>
  <si>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</si>
  <si>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</si>
  <si>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</si>
  <si>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</si>
  <si>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</si>
  <si>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</si>
  <si>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</si>
  <si>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</si>
  <si>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</si>
  <si>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</si>
  <si>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</si>
  <si>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</si>
  <si>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</si>
  <si>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</si>
  <si>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</si>
  <si>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</si>
  <si>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</si>
  <si>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</si>
  <si>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</si>
  <si>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</si>
  <si>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</si>
  <si>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</si>
  <si>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</si>
  <si>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</si>
  <si>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</si>
  <si>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</si>
  <si>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</si>
  <si>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</si>
  <si>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</si>
  <si>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</si>
  <si>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</si>
  <si>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</si>
  <si>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</si>
  <si>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</si>
  <si>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</si>
  <si>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</si>
  <si>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</si>
  <si>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</si>
  <si>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</si>
  <si>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</si>
  <si>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</si>
  <si>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</si>
  <si>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</si>
  <si>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</si>
  <si>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</si>
  <si>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</si>
  <si>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</si>
  <si>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</si>
  <si>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</si>
  <si>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</si>
  <si>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</si>
  <si>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</si>
  <si>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</si>
  <si>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</si>
  <si>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</si>
  <si>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</si>
  <si>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</si>
  <si>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</si>
  <si>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</si>
  <si>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</si>
  <si>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</si>
  <si>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</si>
  <si>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</si>
  <si>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</si>
  <si>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</si>
  <si>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</si>
  <si>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</si>
  <si>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</si>
  <si>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</si>
  <si>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</si>
  <si>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</si>
  <si>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</si>
  <si>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</si>
  <si>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</si>
  <si>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</si>
  <si>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</si>
  <si>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</si>
  <si>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</si>
  <si>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</si>
  <si>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</si>
  <si>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</si>
  <si>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</si>
  <si>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</si>
  <si>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</si>
  <si>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</si>
  <si>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</si>
  <si>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</si>
  <si>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</si>
  <si>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</si>
  <si>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</si>
  <si>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</si>
  <si>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</si>
  <si>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</si>
  <si>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</si>
  <si>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</si>
  <si>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</si>
  <si>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</si>
  <si>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</si>
  <si>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</si>
  <si>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</si>
  <si>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</si>
  <si>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</si>
  <si>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</si>
  <si>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</si>
  <si>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</si>
  <si>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</si>
  <si>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</si>
  <si>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</si>
  <si>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</si>
  <si>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</si>
  <si>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</si>
  <si>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</si>
  <si>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</si>
  <si>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</si>
  <si>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</si>
  <si>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</si>
  <si>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</si>
  <si>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</si>
  <si>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</si>
  <si>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</si>
  <si>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</si>
  <si>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</si>
  <si>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</si>
  <si>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</si>
  <si>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</si>
  <si>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</si>
  <si>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</si>
  <si>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</si>
  <si>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</si>
  <si>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</si>
  <si>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</si>
  <si>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</si>
  <si>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</si>
  <si>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</si>
  <si>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</si>
  <si>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</si>
  <si>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</si>
  <si>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</si>
  <si>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</si>
  <si>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</si>
  <si>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</si>
  <si>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</si>
  <si>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</si>
  <si>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</si>
  <si>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</si>
  <si>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</si>
  <si>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</si>
  <si>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</si>
  <si>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</si>
  <si>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</si>
  <si>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</si>
  <si>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</si>
  <si>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</si>
  <si>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</si>
  <si>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</si>
  <si>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</si>
  <si>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</si>
  <si>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</si>
  <si>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</si>
  <si>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</si>
  <si>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</si>
  <si>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</si>
  <si>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</si>
  <si>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</si>
  <si>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</si>
  <si>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</si>
  <si>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</si>
  <si>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</si>
  <si>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</si>
  <si>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</si>
  <si>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</si>
  <si>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</si>
  <si>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</si>
  <si>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</si>
  <si>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</si>
  <si>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</si>
  <si>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</si>
  <si>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</si>
  <si>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</si>
  <si>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</si>
  <si>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</si>
  <si>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</si>
  <si>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</si>
  <si>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</si>
  <si>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</si>
  <si>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</si>
  <si>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</si>
  <si>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</si>
  <si>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</si>
  <si>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</si>
  <si>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</si>
  <si>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</si>
  <si>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</si>
  <si>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</si>
  <si>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</si>
  <si>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</si>
  <si>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</si>
  <si>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</si>
  <si>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</si>
  <si>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</si>
  <si>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</si>
  <si>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</si>
  <si>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</si>
  <si>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</si>
  <si>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</si>
  <si>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</si>
  <si>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</si>
  <si>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</si>
  <si>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</si>
  <si>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</si>
  <si>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</si>
  <si>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</si>
  <si>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</si>
  <si>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</si>
  <si>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</si>
  <si>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</si>
  <si>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</si>
  <si>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</si>
  <si>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</si>
  <si>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</si>
  <si>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</si>
  <si>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</si>
  <si>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</si>
  <si>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</si>
  <si>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</si>
  <si>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</si>
  <si>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</si>
  <si>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</si>
  <si>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</si>
  <si>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</si>
  <si>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</si>
  <si>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</si>
  <si>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</si>
  <si>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</si>
  <si>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</si>
  <si>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</si>
  <si>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</si>
  <si>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</si>
  <si>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</si>
  <si>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</si>
  <si>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</si>
  <si>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</si>
  <si>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</si>
  <si>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</si>
  <si>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</si>
  <si>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</si>
  <si>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</si>
  <si>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</si>
  <si>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</si>
  <si>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</si>
  <si>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</si>
  <si>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</si>
  <si>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</si>
  <si>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</si>
  <si>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</si>
  <si>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</si>
  <si>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</si>
  <si>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</si>
  <si>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</si>
  <si>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</si>
  <si>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</si>
  <si>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</si>
  <si>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</si>
  <si>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</si>
  <si>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</si>
  <si>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</si>
  <si>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</si>
  <si>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</si>
  <si>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</si>
  <si>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</si>
  <si>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</si>
  <si>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</si>
  <si>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</si>
  <si>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</si>
  <si>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</si>
  <si>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</si>
  <si>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</si>
  <si>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</si>
  <si>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</si>
  <si>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</si>
  <si>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</si>
  <si>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</si>
  <si>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</si>
  <si>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</si>
  <si>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</si>
  <si>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</si>
  <si>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</si>
  <si>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</si>
  <si>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</si>
  <si>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</si>
  <si>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</si>
  <si>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</si>
  <si>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</si>
  <si>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</si>
  <si>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</si>
  <si>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</si>
  <si>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</si>
  <si>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</si>
  <si>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</si>
  <si>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</si>
  <si>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</si>
  <si>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</si>
  <si>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</si>
  <si>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</si>
  <si>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</si>
  <si>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</si>
  <si>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</si>
  <si>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</si>
  <si>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</si>
  <si>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</si>
  <si>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</si>
  <si>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</si>
  <si>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</si>
  <si>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</si>
  <si>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</si>
  <si>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</si>
  <si>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</si>
  <si>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</si>
  <si>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</si>
  <si>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</si>
  <si>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</si>
  <si>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</si>
  <si>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</si>
  <si>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</si>
  <si>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</si>
  <si>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</si>
  <si>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</si>
  <si>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</si>
  <si>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</si>
  <si>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</si>
  <si>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</si>
  <si>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</si>
  <si>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</si>
  <si>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</si>
  <si>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</si>
  <si>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</si>
  <si>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</si>
  <si>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</si>
  <si>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</si>
  <si>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</si>
  <si>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</si>
  <si>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</si>
  <si>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</si>
  <si>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</si>
  <si>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</si>
  <si>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</si>
  <si>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</si>
  <si>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</si>
  <si>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</si>
  <si>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</si>
  <si>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</si>
  <si>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</si>
  <si>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</si>
  <si>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</si>
  <si>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</si>
  <si>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</si>
  <si>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</si>
  <si>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</si>
  <si>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</si>
  <si>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</si>
  <si>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</si>
  <si>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</si>
  <si>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</si>
  <si>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</si>
  <si>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</si>
  <si>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</si>
  <si>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</si>
  <si>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</si>
  <si>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</si>
  <si>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</si>
  <si>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</si>
  <si>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</si>
  <si>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</si>
  <si>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</si>
  <si>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</si>
  <si>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</si>
  <si>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</si>
  <si>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</si>
  <si>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</si>
  <si>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</si>
  <si>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</si>
  <si>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</si>
  <si>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</si>
  <si>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</si>
  <si>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</si>
  <si>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</si>
  <si>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</si>
  <si>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</si>
  <si>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</si>
  <si>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</si>
  <si>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</si>
  <si>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</si>
  <si>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</si>
  <si>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</si>
  <si>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</si>
  <si>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</si>
  <si>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</si>
  <si>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</si>
  <si>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</si>
  <si>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</si>
  <si>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</si>
  <si>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</si>
  <si>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</si>
  <si>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</si>
  <si>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</si>
  <si>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</si>
  <si>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</si>
  <si>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</si>
  <si>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</si>
  <si>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</si>
  <si>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</si>
  <si>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</si>
  <si>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</si>
  <si>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</si>
  <si>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</si>
  <si>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</si>
  <si>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</si>
  <si>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</si>
  <si>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</si>
  <si>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</si>
  <si>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</si>
  <si>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</si>
  <si>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</si>
  <si>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</si>
  <si>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</si>
  <si>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</si>
  <si>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</si>
  <si>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</si>
  <si>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</si>
  <si>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</si>
  <si>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</si>
  <si>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</si>
  <si>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</si>
  <si>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</si>
  <si>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</si>
  <si>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</si>
  <si>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</si>
  <si>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</si>
  <si>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</si>
  <si>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</si>
  <si>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</si>
  <si>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</si>
  <si>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</si>
  <si>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</si>
  <si>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</si>
  <si>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</si>
  <si>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</si>
  <si>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</si>
  <si>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</si>
  <si>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</si>
  <si>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</si>
  <si>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</si>
  <si>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</si>
  <si>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</si>
  <si>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</si>
  <si>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</si>
  <si>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</si>
  <si>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</si>
  <si>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</si>
  <si>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</si>
  <si>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</si>
  <si>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</si>
  <si>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</si>
  <si>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</si>
  <si>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</si>
  <si>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</si>
  <si>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</si>
  <si>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</si>
  <si>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</si>
  <si>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</si>
  <si>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</si>
  <si>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</si>
  <si>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</si>
  <si>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</si>
  <si>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</si>
  <si>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</si>
  <si>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</si>
  <si>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</si>
  <si>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</si>
  <si>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</si>
  <si>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</si>
  <si>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</si>
  <si>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</si>
  <si>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</si>
  <si>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</si>
  <si>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</si>
  <si>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</si>
  <si>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</si>
  <si>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</si>
  <si>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</si>
  <si>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</si>
  <si>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</si>
  <si>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</si>
  <si>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</si>
  <si>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</si>
  <si>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</si>
  <si>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</si>
  <si>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</si>
  <si>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</si>
  <si>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</si>
  <si>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</si>
  <si>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</si>
  <si>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</si>
  <si>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</si>
  <si>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</si>
  <si>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</si>
  <si>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</si>
  <si>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</si>
  <si>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</si>
  <si>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</si>
  <si>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</si>
  <si>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</si>
  <si>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</si>
  <si>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</si>
  <si>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</si>
  <si>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</si>
  <si>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</si>
  <si>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</si>
  <si>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</si>
  <si>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</si>
  <si>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</si>
  <si>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</si>
  <si>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</si>
  <si>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</si>
  <si>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</si>
  <si>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</si>
  <si>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</si>
  <si>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</si>
  <si>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</si>
  <si>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</si>
  <si>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</si>
  <si>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</si>
  <si>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</si>
  <si>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</si>
  <si>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</si>
  <si>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</si>
  <si>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</si>
  <si>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</si>
  <si>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</si>
  <si>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</si>
  <si>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</si>
  <si>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</si>
  <si>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</si>
  <si>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</si>
  <si>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</si>
  <si>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</si>
  <si>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</si>
  <si>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</si>
  <si>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</si>
  <si>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</si>
  <si>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</si>
  <si>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</si>
  <si>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</si>
  <si>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</si>
  <si>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</si>
  <si>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</si>
  <si>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</si>
  <si>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</si>
  <si>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</si>
  <si>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</si>
  <si>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</si>
  <si>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</si>
  <si>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</si>
  <si>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</si>
  <si>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</si>
  <si>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</si>
  <si>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</si>
  <si>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</si>
  <si>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</si>
  <si>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</si>
  <si>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</si>
  <si>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</si>
  <si>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</si>
  <si>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</si>
  <si>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</si>
  <si>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</si>
  <si>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</si>
  <si>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</si>
  <si>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</si>
  <si>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</si>
  <si>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</si>
  <si>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</si>
  <si>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</si>
  <si>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</si>
  <si>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</si>
  <si>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</si>
  <si>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</si>
  <si>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</si>
  <si>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</si>
  <si>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</si>
  <si>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</si>
  <si>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</si>
  <si>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</si>
  <si>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</si>
  <si>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</si>
  <si>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</si>
  <si>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</si>
  <si>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</si>
  <si>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</si>
  <si>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</si>
  <si>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</si>
  <si>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</si>
  <si>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</si>
  <si>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</si>
  <si>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</si>
  <si>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</si>
  <si>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</si>
  <si>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</si>
  <si>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</si>
  <si>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</si>
  <si>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</si>
  <si>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</si>
  <si>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</si>
  <si>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</si>
  <si>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</si>
  <si>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</si>
  <si>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</si>
  <si>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</si>
  <si>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</si>
  <si>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</si>
  <si>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</si>
  <si>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</si>
  <si>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</si>
  <si>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</si>
  <si>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</si>
  <si>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</si>
  <si>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</si>
  <si>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</si>
  <si>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</si>
  <si>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</si>
  <si>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</si>
  <si>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</si>
  <si>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</si>
  <si>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</si>
  <si>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</si>
  <si>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</si>
  <si>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</si>
  <si>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</si>
  <si>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</si>
  <si>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</si>
  <si>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</si>
  <si>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</si>
  <si>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</si>
  <si>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</si>
  <si>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</si>
  <si>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</si>
  <si>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</si>
  <si>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</si>
  <si>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</si>
  <si>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</si>
  <si>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</si>
  <si>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</si>
  <si>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</si>
  <si>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</si>
  <si>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</si>
  <si>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</si>
  <si>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</si>
  <si>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</si>
  <si>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</si>
  <si>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</si>
  <si>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</si>
  <si>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</si>
  <si>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</si>
  <si>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</si>
  <si>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</si>
  <si>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</si>
  <si>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</si>
  <si>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</si>
  <si>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</si>
  <si>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</si>
  <si>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</si>
  <si>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</si>
  <si>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</si>
  <si>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</si>
  <si>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</si>
  <si>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</si>
  <si>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</si>
  <si>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</si>
  <si>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</si>
  <si>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</si>
  <si>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</si>
  <si>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</si>
  <si>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</si>
  <si>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</si>
  <si>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</si>
  <si>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</si>
  <si>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</si>
  <si>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</si>
  <si>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</si>
  <si>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</si>
  <si>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</si>
  <si>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</si>
  <si>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</si>
  <si>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</si>
  <si>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</si>
  <si>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</si>
  <si>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</si>
  <si>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</si>
  <si>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</si>
  <si>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</si>
  <si>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</si>
  <si>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</si>
  <si>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</si>
  <si>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</si>
  <si>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</si>
  <si>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</si>
  <si>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</si>
  <si>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</si>
  <si>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</si>
  <si>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</si>
  <si>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</si>
  <si>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</si>
  <si>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</si>
  <si>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</si>
  <si>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</si>
  <si>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</si>
  <si>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</si>
  <si>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</si>
  <si>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</si>
  <si>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</si>
  <si>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</si>
  <si>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</si>
  <si>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</si>
  <si>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</si>
  <si>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</si>
  <si>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</si>
  <si>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</si>
  <si>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</si>
  <si>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</si>
  <si>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</si>
  <si>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</si>
  <si>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</si>
  <si>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</si>
  <si>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</si>
  <si>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</si>
  <si>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</si>
  <si>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</si>
  <si>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</si>
  <si>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</si>
  <si>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</si>
  <si>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</si>
  <si>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</si>
  <si>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</si>
  <si>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</si>
  <si>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</si>
  <si>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</si>
  <si>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</si>
  <si>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</si>
  <si>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</si>
  <si>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</si>
  <si>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</si>
  <si>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</si>
  <si>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</si>
  <si>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</si>
  <si>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</si>
  <si>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</si>
  <si>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</si>
  <si>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</si>
  <si>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</si>
  <si>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</si>
  <si>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</si>
  <si>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</si>
  <si>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</si>
  <si>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</si>
  <si>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</si>
  <si>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</si>
  <si>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</si>
  <si>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</si>
  <si>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</si>
  <si>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</si>
  <si>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</si>
  <si>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</si>
  <si>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</si>
  <si>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</si>
  <si>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</si>
  <si>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</si>
  <si>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</si>
  <si>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</si>
  <si>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</si>
  <si>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</si>
  <si>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</si>
  <si>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</si>
  <si>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</si>
  <si>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</si>
  <si>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</si>
  <si>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</si>
  <si>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</si>
  <si>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</si>
  <si>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</si>
  <si>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</si>
  <si>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</si>
  <si>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</si>
  <si>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</si>
  <si>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</si>
  <si>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</si>
  <si>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</si>
  <si>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</si>
  <si>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</si>
  <si>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</si>
  <si>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</si>
  <si>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</si>
  <si>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</si>
  <si>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</si>
  <si>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</si>
  <si>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</si>
  <si>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</si>
  <si>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</si>
  <si>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</si>
  <si>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</si>
  <si>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</si>
  <si>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</si>
  <si>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</si>
  <si>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</si>
  <si>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</si>
  <si>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</si>
  <si>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</si>
  <si>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</si>
  <si>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</si>
  <si>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</si>
  <si>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</si>
  <si>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</si>
  <si>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</si>
  <si>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</si>
  <si>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</si>
  <si>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</si>
  <si>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</si>
  <si>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</si>
  <si>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</si>
  <si>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</si>
  <si>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</si>
  <si>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</si>
  <si>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</si>
  <si>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</si>
  <si>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</si>
  <si>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</si>
  <si>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</si>
  <si>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</si>
  <si>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</si>
  <si>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</si>
  <si>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</si>
  <si>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</si>
  <si>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</si>
  <si>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</si>
  <si>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</si>
  <si>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</si>
  <si>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</si>
  <si>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</si>
  <si>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</si>
  <si>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</si>
  <si>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</si>
  <si>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</si>
  <si>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</si>
  <si>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</si>
  <si>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</si>
  <si>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</si>
  <si>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</si>
  <si>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</si>
  <si>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</si>
  <si>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</si>
  <si>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</si>
  <si>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</si>
  <si>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</si>
  <si>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</si>
  <si>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</si>
  <si>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</si>
  <si>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</si>
  <si>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</si>
  <si>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</si>
  <si>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</si>
  <si>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</si>
  <si>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</si>
  <si>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</si>
  <si>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</si>
  <si>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</si>
  <si>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</si>
  <si>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</si>
  <si>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</si>
  <si>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</si>
  <si>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</si>
  <si>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</si>
  <si>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</si>
  <si>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</si>
  <si>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</si>
  <si>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</si>
  <si>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</si>
  <si>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</si>
  <si>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</si>
  <si>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</si>
  <si>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</si>
  <si>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</si>
  <si>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</si>
  <si>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</si>
  <si>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</si>
  <si>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</si>
  <si>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</si>
  <si>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</si>
  <si>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</si>
  <si>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</si>
  <si>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</si>
  <si>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</si>
  <si>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</si>
  <si>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</si>
  <si>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</si>
  <si>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</si>
  <si>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</si>
  <si>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</si>
  <si>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</si>
  <si>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</si>
  <si>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</si>
  <si>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</si>
  <si>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</si>
  <si>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</si>
  <si>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</si>
  <si>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</si>
  <si>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</si>
  <si>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</si>
  <si>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</si>
  <si>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</si>
  <si>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</si>
  <si>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</si>
  <si>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</si>
  <si>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</si>
  <si>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</si>
  <si>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</si>
  <si>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</si>
  <si>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</si>
  <si>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</si>
  <si>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</si>
  <si>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</si>
  <si>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</si>
  <si>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</si>
  <si>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</si>
  <si>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</si>
  <si>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</si>
  <si>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</si>
  <si>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</si>
  <si>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</si>
  <si>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</si>
  <si>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</si>
  <si>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</si>
  <si>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</si>
  <si>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</si>
  <si>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</si>
  <si>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</si>
  <si>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</si>
  <si>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</si>
  <si>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</si>
  <si>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</si>
  <si>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</si>
  <si>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</si>
  <si>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</si>
  <si>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</si>
  <si>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</si>
  <si>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</si>
  <si>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</si>
  <si>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</si>
  <si>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</si>
  <si>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</si>
  <si>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</si>
  <si>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</si>
  <si>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</si>
  <si>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</si>
  <si>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</si>
  <si>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</si>
  <si>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</si>
  <si>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</si>
  <si>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</si>
  <si>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</si>
  <si>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</si>
  <si>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</si>
  <si>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</si>
  <si>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</si>
  <si>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</si>
  <si>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</si>
  <si>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</si>
  <si>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</si>
  <si>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</si>
  <si>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</si>
  <si>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</si>
  <si>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</si>
  <si>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</si>
  <si>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</si>
  <si>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</si>
  <si>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</si>
  <si>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</si>
  <si>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</si>
  <si>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</si>
  <si>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</si>
  <si>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</si>
  <si>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</si>
  <si>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</si>
  <si>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</si>
  <si>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</si>
  <si>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</si>
  <si>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</si>
  <si>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</si>
  <si>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</si>
  <si>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</si>
  <si>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</si>
  <si>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</si>
  <si>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</si>
  <si>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</si>
  <si>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</si>
  <si>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</si>
  <si>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</si>
  <si>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</si>
  <si>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</si>
  <si>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</si>
  <si>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</si>
  <si>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</si>
  <si>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</si>
  <si>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</si>
  <si>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</si>
  <si>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</si>
  <si>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</si>
  <si>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</si>
  <si>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</si>
  <si>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</si>
  <si>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</si>
  <si>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</si>
  <si>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</si>
  <si>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</si>
  <si>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</si>
  <si>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</si>
  <si>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</si>
  <si>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</si>
  <si>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</si>
  <si>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</si>
  <si>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</si>
  <si>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</si>
  <si>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</si>
  <si>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</si>
  <si>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</si>
  <si>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</si>
  <si>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</si>
  <si>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</si>
  <si>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</si>
  <si>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</si>
  <si>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</si>
  <si>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</si>
  <si>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</si>
  <si>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</si>
  <si>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</si>
  <si>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</si>
  <si>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</si>
  <si>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</si>
  <si>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</si>
  <si>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</si>
  <si>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</si>
  <si>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</si>
  <si>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</si>
  <si>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</si>
  <si>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</si>
  <si>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</si>
  <si>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</si>
  <si>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</si>
  <si>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</si>
  <si>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</si>
  <si>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</si>
  <si>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</si>
  <si>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</si>
  <si>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</si>
  <si>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</si>
  <si>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</si>
  <si>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</si>
  <si>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</si>
  <si>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</si>
  <si>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</si>
  <si>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</si>
  <si>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</si>
  <si>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</si>
  <si>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</si>
  <si>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</si>
  <si>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</si>
  <si>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</si>
  <si>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</si>
  <si>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</si>
  <si>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</si>
  <si>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</si>
  <si>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</si>
  <si>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</si>
  <si>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</si>
  <si>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</si>
  <si>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</si>
  <si>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</si>
  <si>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</si>
  <si>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</si>
  <si>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</si>
  <si>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</si>
  <si>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</si>
  <si>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</si>
  <si>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</si>
  <si>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</si>
  <si>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</si>
  <si>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</si>
  <si>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</si>
  <si>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</si>
  <si>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</si>
  <si>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</si>
  <si>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</si>
  <si>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</si>
  <si>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</si>
  <si>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</si>
  <si>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</si>
  <si>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</si>
  <si>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</si>
  <si>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</si>
  <si>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</si>
  <si>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</si>
  <si>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</si>
  <si>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</si>
  <si>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</si>
  <si>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</si>
  <si>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</si>
  <si>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</si>
  <si>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</si>
  <si>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</si>
  <si>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</si>
  <si>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</si>
  <si>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</si>
  <si>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</si>
  <si>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</si>
  <si>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</si>
  <si>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</si>
  <si>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</si>
  <si>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</si>
  <si>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</si>
  <si>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</si>
  <si>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</si>
  <si>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</si>
  <si>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</si>
  <si>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</si>
  <si>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</si>
  <si>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</si>
  <si>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</si>
  <si>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</si>
  <si>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</si>
  <si>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</si>
  <si>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</si>
  <si>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</si>
  <si>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</si>
  <si>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</si>
  <si>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</si>
  <si>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</si>
  <si>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</si>
  <si>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</si>
  <si>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</si>
  <si>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</si>
  <si>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</si>
  <si>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</si>
  <si>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</si>
  <si>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</si>
  <si>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</si>
  <si>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</si>
  <si>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</si>
  <si>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</si>
  <si>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</si>
  <si>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</si>
  <si>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</si>
  <si>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</si>
  <si>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</si>
  <si>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</si>
  <si>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</si>
  <si>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</si>
  <si>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</si>
  <si>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</si>
  <si>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</si>
  <si>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</si>
  <si>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</si>
  <si>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</si>
  <si>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</si>
  <si>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</si>
  <si>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</si>
  <si>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</si>
  <si>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</si>
  <si>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</si>
  <si>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</si>
  <si>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</si>
  <si>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</si>
  <si>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</si>
  <si>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</si>
  <si>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</si>
  <si>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</si>
  <si>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</si>
  <si>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</si>
  <si>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</si>
  <si>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</si>
  <si>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</si>
  <si>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</si>
  <si>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</si>
  <si>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</si>
  <si>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</si>
  <si>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</si>
  <si>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</si>
  <si>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</si>
  <si>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</si>
  <si>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</si>
  <si>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</si>
  <si>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</si>
  <si>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</si>
  <si>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</si>
  <si>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</si>
  <si>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</si>
  <si>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</si>
  <si>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</si>
  <si>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</si>
  <si>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</si>
  <si>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</si>
  <si>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</si>
  <si>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</si>
  <si>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</si>
  <si>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</si>
  <si>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</si>
  <si>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</si>
  <si>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</si>
  <si>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</si>
  <si>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</si>
  <si>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</si>
  <si>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</si>
  <si>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</si>
  <si>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</si>
  <si>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</si>
  <si>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</si>
  <si>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</si>
  <si>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</si>
  <si>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</si>
  <si>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</si>
  <si>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</si>
  <si>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</si>
  <si>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</si>
  <si>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</si>
  <si>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</si>
  <si>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</si>
  <si>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</si>
  <si>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</si>
  <si>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</si>
  <si>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</si>
  <si>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</si>
  <si>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</si>
  <si>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</si>
  <si>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</si>
  <si>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</si>
  <si>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</si>
  <si>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</si>
  <si>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</si>
  <si>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</si>
  <si>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</si>
  <si>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</si>
  <si>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</si>
  <si>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</si>
  <si>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</si>
  <si>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</si>
  <si>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</si>
  <si>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</si>
  <si>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</si>
  <si>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</si>
  <si>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</si>
  <si>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</si>
  <si>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</si>
  <si>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</si>
  <si>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</si>
  <si>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</si>
  <si>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</si>
  <si>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</si>
  <si>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</si>
  <si>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</si>
  <si>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</si>
  <si>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</si>
  <si>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</si>
  <si>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</si>
  <si>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</si>
  <si>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</si>
  <si>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</si>
  <si>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</si>
  <si>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</si>
  <si>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</si>
  <si>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</si>
  <si>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</si>
  <si>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</si>
  <si>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</si>
  <si>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</si>
  <si>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</si>
  <si>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</si>
  <si>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</si>
  <si>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</si>
  <si>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</si>
  <si>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</si>
  <si>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</si>
  <si>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</si>
  <si>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</si>
  <si>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</si>
  <si>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</si>
  <si>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</si>
  <si>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</si>
  <si>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</si>
  <si>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</si>
  <si>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</si>
  <si>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</si>
  <si>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</si>
  <si>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</si>
  <si>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</si>
  <si>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</si>
  <si>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</si>
  <si>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</si>
  <si>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</si>
  <si>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</si>
  <si>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</si>
  <si>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</si>
  <si>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</si>
  <si>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</si>
  <si>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</si>
  <si>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</si>
  <si>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</si>
  <si>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</si>
  <si>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</si>
  <si>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</si>
  <si>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</si>
  <si>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</si>
  <si>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</si>
  <si>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</si>
  <si>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</si>
  <si>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</si>
  <si>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</si>
  <si>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</si>
  <si>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</si>
  <si>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</si>
  <si>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</si>
  <si>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</si>
  <si>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</si>
  <si>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</si>
  <si>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</si>
  <si>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</si>
  <si>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</si>
  <si>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</si>
  <si>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</si>
  <si>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</si>
  <si>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</si>
  <si>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</si>
  <si>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</si>
  <si>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</si>
  <si>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</si>
  <si>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</si>
  <si>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</si>
  <si>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</si>
  <si>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</si>
  <si>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</si>
  <si>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</si>
  <si>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</si>
  <si>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</si>
  <si>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</si>
  <si>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</si>
  <si>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</si>
  <si>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</si>
  <si>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</si>
  <si>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</si>
  <si>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</si>
  <si>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</si>
  <si>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</si>
  <si>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</si>
  <si>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</si>
  <si>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</si>
  <si>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</si>
  <si>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</si>
  <si>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</si>
  <si>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</si>
  <si>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</si>
  <si>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</si>
  <si>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</si>
  <si>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</si>
  <si>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</si>
  <si>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</si>
  <si>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</si>
  <si>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</si>
  <si>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</si>
  <si>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</si>
  <si>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</si>
  <si>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</si>
  <si>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</si>
  <si>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</si>
  <si>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</si>
  <si>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</si>
  <si>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</si>
  <si>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</si>
  <si>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</si>
  <si>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</si>
  <si>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</si>
  <si>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</si>
  <si>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</si>
  <si>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</si>
  <si>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</si>
  <si>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</si>
  <si>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</si>
  <si>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</si>
  <si>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</si>
  <si>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</si>
  <si>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</si>
  <si>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</si>
  <si>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</si>
  <si>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</si>
  <si>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</si>
  <si>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</si>
  <si>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</si>
  <si>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</si>
  <si>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</si>
  <si>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</si>
  <si>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</si>
  <si>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</si>
  <si>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</si>
  <si>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</si>
  <si>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</si>
  <si>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</si>
  <si>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</si>
  <si>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</si>
  <si>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</si>
  <si>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</si>
  <si>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</si>
  <si>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</si>
  <si>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</si>
  <si>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</si>
  <si>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</si>
  <si>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</si>
  <si>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</si>
  <si>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</si>
  <si>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</si>
  <si>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</si>
  <si>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</si>
  <si>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</si>
  <si>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</si>
  <si>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</si>
  <si>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</si>
  <si>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</si>
  <si>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</si>
  <si>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</si>
  <si>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</si>
  <si>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</si>
  <si>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</si>
  <si>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</si>
  <si>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</si>
  <si>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</si>
  <si>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</si>
  <si>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</si>
  <si>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</si>
  <si>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</si>
  <si>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</si>
  <si>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</si>
  <si>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</si>
  <si>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</si>
  <si>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</si>
  <si>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</si>
  <si>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</si>
  <si>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</si>
  <si>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</si>
  <si>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</si>
  <si>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</si>
  <si>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</si>
  <si>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</si>
  <si>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</si>
  <si>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</si>
  <si>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</si>
  <si>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</si>
  <si>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</si>
  <si>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</si>
  <si>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</si>
  <si>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</si>
  <si>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</si>
  <si>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</si>
  <si>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</si>
  <si>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</si>
  <si>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</si>
  <si>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</si>
  <si>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</si>
  <si>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</si>
  <si>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</si>
  <si>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</si>
  <si>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</si>
  <si>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</si>
  <si>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</si>
  <si>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</si>
  <si>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</si>
  <si>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</si>
  <si>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</si>
  <si>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</si>
  <si>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</si>
  <si>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</si>
  <si>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</si>
  <si>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</si>
  <si>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</si>
  <si>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</si>
  <si>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</si>
  <si>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</si>
  <si>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</si>
  <si>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</si>
  <si>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</si>
  <si>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</si>
  <si>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</si>
  <si>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</si>
  <si>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</si>
  <si>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</si>
  <si>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</si>
  <si>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</si>
  <si>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</si>
  <si>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</si>
  <si>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</si>
  <si>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</si>
  <si>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</si>
  <si>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</si>
  <si>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</si>
  <si>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</si>
  <si>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</si>
  <si>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</si>
  <si>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</si>
  <si>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</si>
  <si>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</si>
  <si>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</si>
  <si>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</si>
  <si>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</si>
  <si>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</si>
  <si>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</si>
  <si>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</si>
  <si>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</si>
  <si>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</si>
  <si>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</si>
  <si>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</si>
  <si>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</si>
  <si>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</si>
  <si>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</si>
  <si>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</si>
  <si>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</si>
  <si>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</si>
  <si>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</si>
  <si>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</si>
  <si>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</si>
  <si>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</si>
  <si>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</si>
  <si>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</si>
  <si>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</si>
  <si>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</si>
  <si>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</si>
  <si>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</si>
  <si>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</si>
  <si>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</si>
  <si>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</si>
  <si>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</si>
  <si>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</si>
  <si>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</si>
  <si>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</si>
  <si>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</si>
  <si>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</si>
  <si>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</si>
  <si>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</si>
  <si>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</si>
  <si>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</si>
  <si>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</si>
  <si>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</si>
  <si>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</si>
  <si>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</si>
  <si>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</si>
  <si>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</si>
  <si>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</si>
  <si>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</si>
  <si>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</si>
  <si>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</si>
  <si>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</si>
  <si>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</si>
  <si>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</si>
  <si>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</si>
  <si>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</si>
  <si>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</si>
  <si>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</si>
  <si>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</si>
  <si>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</si>
  <si>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</si>
  <si>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</si>
  <si>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</si>
  <si>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</si>
  <si>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</si>
  <si>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</si>
  <si>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</si>
  <si>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</si>
  <si>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</si>
  <si>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</si>
  <si>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</si>
  <si>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</si>
  <si>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</si>
  <si>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</si>
  <si>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</si>
  <si>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</si>
  <si>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</si>
  <si>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</si>
  <si>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</si>
  <si>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</si>
  <si>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</si>
  <si>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</si>
  <si>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</si>
  <si>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</si>
  <si>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</si>
  <si>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</si>
  <si>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</si>
  <si>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</si>
  <si>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</si>
  <si>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</si>
  <si>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</si>
  <si>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</si>
  <si>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</si>
  <si>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</si>
  <si>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</si>
  <si>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</si>
  <si>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</si>
  <si>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</si>
  <si>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</si>
  <si>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</si>
  <si>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</si>
  <si>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</si>
  <si>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</si>
  <si>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</si>
  <si>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</si>
  <si>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</si>
  <si>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</si>
  <si>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</si>
  <si>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</si>
  <si>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</si>
  <si>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</si>
  <si>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</si>
  <si>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</si>
  <si>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</si>
  <si>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</si>
  <si>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</si>
  <si>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</si>
  <si>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</si>
  <si>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</si>
  <si>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</si>
  <si>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</si>
  <si>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</si>
  <si>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</si>
  <si>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</si>
  <si>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</si>
  <si>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</si>
  <si>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</si>
  <si>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</si>
  <si>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</si>
  <si>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</si>
  <si>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</si>
  <si>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</si>
  <si>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</si>
  <si>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</si>
  <si>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</si>
  <si>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</si>
  <si>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</si>
  <si>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</si>
  <si>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</si>
  <si>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</si>
  <si>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</si>
  <si>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</si>
  <si>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</si>
  <si>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</si>
  <si>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</si>
  <si>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</si>
  <si>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</si>
  <si>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</si>
  <si>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</si>
  <si>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</si>
  <si>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</si>
  <si>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</si>
  <si>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</si>
  <si>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</si>
  <si>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</si>
  <si>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</si>
  <si>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</si>
  <si>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</si>
  <si>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</si>
  <si>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</si>
  <si>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</si>
  <si>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</si>
  <si>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</si>
  <si>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</si>
  <si>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</si>
  <si>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</si>
  <si>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</si>
  <si>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</si>
  <si>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</si>
  <si>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</si>
  <si>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</si>
  <si>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</si>
  <si>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</si>
  <si>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</si>
  <si>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</si>
  <si>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</si>
  <si>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</si>
  <si>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</si>
  <si>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</si>
  <si>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</si>
  <si>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</si>
  <si>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</si>
  <si>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</si>
  <si>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</si>
  <si>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</si>
  <si>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</si>
  <si>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</si>
  <si>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</si>
  <si>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</si>
  <si>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</si>
  <si>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</si>
  <si>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</si>
  <si>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</si>
  <si>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</si>
  <si>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</si>
  <si>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</si>
  <si>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</si>
  <si>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</si>
  <si>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</si>
  <si>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</si>
  <si>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</si>
  <si>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</si>
  <si>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</si>
  <si>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</si>
  <si>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</si>
  <si>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</si>
  <si>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</si>
  <si>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</si>
  <si>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</si>
  <si>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</si>
  <si>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</si>
  <si>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</si>
  <si>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</si>
  <si>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</si>
  <si>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</si>
  <si>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</si>
  <si>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</si>
  <si>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</si>
  <si>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</si>
  <si>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</si>
  <si>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</si>
  <si>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</si>
  <si>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</si>
  <si>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</si>
  <si>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</si>
  <si>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</si>
  <si>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</si>
  <si>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</si>
  <si>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</si>
  <si>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</si>
  <si>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</si>
  <si>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</si>
  <si>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</si>
  <si>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</si>
  <si>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</si>
  <si>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</si>
  <si>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</si>
  <si>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</si>
  <si>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</si>
  <si>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</si>
  <si>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</si>
  <si>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</si>
  <si>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</si>
  <si>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</si>
  <si>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</si>
  <si>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</si>
  <si>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</si>
  <si>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</si>
  <si>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</si>
  <si>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</si>
  <si>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</si>
  <si>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</si>
  <si>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</si>
  <si>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</si>
  <si>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</si>
  <si>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</si>
  <si>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</si>
  <si>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</si>
  <si>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</si>
  <si>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</si>
  <si>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</si>
  <si>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</si>
  <si>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</si>
  <si>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</si>
  <si>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</si>
  <si>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</si>
  <si>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</si>
  <si>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</si>
  <si>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</si>
  <si>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</si>
  <si>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</si>
  <si>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</si>
  <si>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</si>
  <si>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</si>
  <si>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</si>
  <si>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</si>
  <si>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</si>
  <si>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</si>
  <si>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</si>
  <si>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</si>
  <si>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</si>
  <si>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</si>
  <si>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</si>
  <si>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</si>
  <si>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</si>
  <si>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</si>
  <si>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</si>
  <si>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</si>
  <si>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</si>
  <si>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</si>
  <si>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</si>
  <si>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</si>
  <si>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</si>
  <si>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</si>
  <si>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</si>
  <si>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</si>
  <si>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</si>
  <si>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</si>
  <si>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</si>
  <si>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</si>
  <si>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</si>
  <si>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</si>
  <si>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</si>
  <si>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</si>
  <si>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</si>
  <si>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</si>
  <si>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</si>
  <si>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</si>
  <si>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</si>
  <si>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</si>
  <si>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</si>
  <si>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</si>
  <si>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</si>
  <si>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</si>
  <si>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</si>
  <si>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</si>
  <si>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</si>
  <si>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</si>
  <si>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</si>
  <si>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</si>
  <si>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</si>
  <si>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</si>
  <si>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</si>
  <si>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</si>
  <si>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</si>
  <si>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</si>
  <si>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</si>
  <si>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</si>
  <si>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</si>
  <si>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</si>
  <si>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</si>
  <si>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</si>
  <si>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</si>
  <si>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</si>
  <si>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</si>
  <si>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</si>
  <si>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</si>
  <si>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</si>
  <si>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</si>
  <si>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</si>
  <si>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</si>
  <si>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</si>
  <si>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</si>
  <si>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</si>
  <si>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</si>
  <si>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</si>
  <si>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</si>
  <si>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</si>
  <si>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</si>
  <si>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</si>
  <si>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</si>
  <si>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</si>
  <si>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</si>
  <si>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</si>
  <si>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</si>
  <si>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</si>
  <si>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</si>
  <si>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</si>
  <si>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</si>
  <si>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</si>
  <si>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</si>
  <si>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</si>
  <si>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</si>
  <si>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</si>
  <si>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</si>
  <si>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</si>
  <si>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</si>
  <si>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</si>
  <si>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</si>
  <si>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</si>
  <si>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</si>
  <si>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</si>
  <si>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</si>
  <si>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</si>
  <si>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</si>
  <si>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</si>
  <si>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</si>
  <si>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</si>
  <si>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</si>
  <si>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</si>
  <si>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</si>
  <si>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</si>
  <si>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</si>
  <si>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</si>
  <si>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</si>
  <si>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</si>
  <si>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</si>
  <si>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</si>
  <si>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</si>
  <si>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</si>
  <si>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</si>
  <si>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</si>
  <si>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</si>
  <si>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</si>
  <si>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</si>
  <si>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</si>
  <si>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</si>
  <si>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</si>
  <si>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</si>
  <si>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</si>
  <si>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</si>
  <si>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</si>
  <si>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</si>
  <si>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</si>
  <si>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</si>
  <si>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</si>
  <si>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</si>
  <si>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</si>
  <si>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</si>
  <si>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</si>
  <si>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</si>
  <si>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</si>
  <si>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</si>
  <si>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</si>
  <si>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</si>
  <si>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</si>
  <si>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</si>
  <si>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</si>
  <si>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</si>
  <si>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</si>
  <si>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</si>
  <si>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</si>
  <si>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</si>
  <si>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</si>
  <si>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</si>
  <si>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</si>
  <si>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</si>
  <si>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</si>
  <si>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</si>
  <si>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</si>
  <si>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</si>
  <si>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</si>
  <si>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</si>
  <si>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</si>
  <si>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</si>
  <si>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</si>
  <si>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</si>
  <si>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</si>
  <si>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</si>
  <si>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</si>
  <si>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</si>
  <si>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</si>
  <si>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</si>
  <si>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</si>
  <si>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</si>
  <si>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</si>
  <si>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</si>
  <si>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</si>
  <si>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</si>
  <si>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</si>
  <si>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</si>
  <si>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</si>
  <si>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</si>
  <si>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</si>
  <si>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</si>
  <si>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</si>
  <si>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</si>
  <si>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</si>
  <si>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</si>
  <si>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</si>
  <si>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</si>
  <si>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</si>
  <si>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</si>
  <si>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</si>
  <si>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</si>
  <si>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</si>
  <si>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</si>
  <si>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</si>
  <si>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</si>
  <si>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</si>
  <si>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</si>
  <si>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</si>
  <si>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</si>
  <si>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</si>
  <si>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</si>
  <si>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</si>
  <si>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</si>
  <si>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</si>
  <si>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</si>
  <si>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</si>
  <si>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</si>
  <si>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</si>
  <si>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</si>
  <si>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</si>
  <si>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</si>
  <si>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</si>
  <si>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</si>
  <si>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</si>
  <si>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</si>
  <si>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</si>
  <si>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</si>
  <si>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</si>
  <si>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</si>
  <si>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</si>
  <si>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</si>
  <si>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</si>
  <si>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</si>
  <si>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</si>
  <si>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</si>
  <si>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</si>
  <si>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</si>
  <si>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</si>
  <si>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</si>
  <si>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</si>
  <si>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</si>
  <si>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</si>
  <si>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</si>
  <si>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</si>
  <si>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</si>
  <si>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</si>
  <si>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</si>
  <si>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</si>
  <si>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</si>
  <si>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</si>
  <si>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</si>
  <si>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</si>
  <si>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</si>
  <si>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</si>
  <si>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</si>
  <si>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</si>
  <si>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</si>
  <si>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</si>
  <si>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</si>
  <si>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</si>
  <si>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</si>
  <si>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</si>
  <si>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</si>
  <si>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</si>
  <si>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</si>
  <si>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</si>
  <si>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</si>
  <si>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</si>
  <si>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</si>
  <si>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</si>
  <si>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</si>
  <si>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</si>
  <si>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</si>
  <si>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</si>
  <si>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</si>
  <si>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</si>
  <si>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</si>
  <si>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</si>
  <si>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</si>
  <si>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</si>
  <si>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</si>
  <si>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</si>
  <si>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</si>
  <si>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</si>
  <si>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</si>
  <si>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</si>
  <si>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</si>
  <si>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</si>
  <si>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</si>
  <si>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</si>
  <si>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</si>
  <si>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</si>
  <si>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</si>
  <si>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</si>
  <si>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</si>
  <si>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</si>
  <si>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</si>
  <si>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</si>
  <si>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</si>
  <si>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</si>
  <si>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</si>
  <si>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</si>
  <si>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</si>
  <si>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</si>
  <si>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</si>
  <si>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</si>
  <si>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</si>
  <si>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</si>
  <si>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</si>
  <si>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</si>
  <si>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</si>
  <si>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</si>
  <si>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</si>
  <si>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</si>
  <si>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</si>
  <si>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</si>
  <si>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</si>
  <si>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</si>
  <si>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</si>
  <si>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</si>
  <si>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</si>
  <si>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</si>
  <si>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</si>
  <si>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</si>
  <si>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</si>
  <si>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</si>
  <si>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</si>
  <si>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</si>
  <si>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</si>
  <si>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</si>
  <si>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</si>
  <si>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</si>
  <si>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</si>
  <si>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</si>
  <si>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</si>
  <si>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</si>
  <si>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</si>
  <si>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</si>
  <si>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</si>
  <si>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</si>
  <si>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</si>
  <si>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</si>
  <si>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</si>
  <si>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</si>
  <si>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</si>
  <si>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</si>
  <si>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</si>
  <si>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</si>
  <si>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</si>
  <si>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</si>
  <si>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</si>
  <si>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</si>
  <si>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</si>
  <si>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</si>
  <si>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</si>
  <si>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</si>
  <si>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</si>
  <si>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</si>
  <si>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</si>
  <si>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</si>
  <si>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</si>
  <si>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</si>
  <si>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</si>
  <si>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</si>
  <si>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</si>
  <si>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</si>
  <si>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</si>
  <si>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</si>
  <si>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</si>
  <si>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</si>
  <si>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</si>
  <si>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</si>
  <si>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</si>
  <si>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</si>
  <si>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</si>
  <si>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</si>
  <si>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</si>
  <si>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</si>
  <si>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</si>
  <si>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</si>
  <si>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</si>
  <si>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</si>
  <si>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</si>
  <si>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</si>
  <si>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</si>
  <si>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</si>
  <si>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</si>
  <si>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</si>
  <si>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</si>
  <si>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</si>
  <si>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</si>
  <si>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</si>
  <si>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</si>
  <si>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</si>
  <si>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</si>
  <si>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</si>
  <si>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</si>
  <si>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</si>
  <si>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</si>
  <si>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</si>
  <si>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</si>
  <si>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</si>
  <si>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</si>
  <si>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</si>
  <si>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</si>
  <si>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</si>
  <si>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</si>
  <si>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</si>
  <si>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</si>
  <si>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</si>
  <si>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</si>
  <si>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</si>
  <si>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</si>
  <si>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</si>
  <si>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</si>
  <si>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</si>
  <si>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</si>
  <si>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</si>
  <si>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</si>
  <si>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</si>
  <si>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</si>
  <si>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</si>
  <si>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</si>
  <si>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</si>
  <si>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</si>
  <si>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</si>
  <si>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</si>
  <si>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</si>
  <si>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</si>
  <si>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</si>
  <si>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</si>
  <si>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</si>
  <si>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</si>
  <si>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</si>
  <si>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</si>
  <si>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</si>
  <si>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</si>
  <si>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</si>
  <si>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</si>
  <si>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</si>
  <si>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</si>
  <si>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</si>
  <si>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</si>
  <si>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</si>
  <si>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</si>
  <si>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</si>
  <si>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</si>
  <si>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</si>
  <si>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</si>
  <si>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</si>
  <si>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</si>
  <si>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</si>
  <si>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</si>
  <si>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</si>
  <si>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</si>
  <si>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</si>
  <si>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</si>
  <si>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</si>
  <si>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</si>
  <si>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</si>
  <si>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</si>
  <si>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</si>
  <si>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</si>
  <si>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</si>
  <si>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</si>
  <si>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</si>
  <si>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</si>
  <si>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</si>
  <si>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</si>
  <si>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</si>
  <si>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</si>
  <si>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</si>
  <si>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</si>
  <si>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</si>
  <si>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</si>
  <si>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</si>
  <si>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</si>
  <si>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</si>
  <si>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</si>
  <si>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</si>
  <si>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</si>
  <si>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</si>
  <si>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</si>
  <si>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</si>
  <si>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</si>
  <si>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</si>
  <si>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</si>
  <si>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</si>
  <si>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</si>
  <si>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</si>
  <si>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</si>
  <si>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</si>
  <si>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</si>
  <si>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</si>
  <si>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</si>
  <si>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</si>
  <si>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</si>
  <si>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</si>
  <si>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</si>
  <si>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</si>
  <si>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</si>
  <si>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</si>
  <si>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</si>
  <si>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</si>
  <si>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</si>
  <si>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</si>
  <si>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</si>
  <si>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</si>
  <si>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</si>
  <si>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</si>
  <si>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</si>
  <si>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</si>
  <si>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</si>
  <si>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</si>
  <si>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</si>
  <si>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</si>
  <si>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</si>
  <si>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</si>
  <si>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</si>
  <si>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</si>
  <si>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</si>
  <si>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</si>
  <si>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</si>
  <si>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</si>
  <si>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</si>
  <si>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</si>
  <si>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</si>
  <si>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</si>
  <si>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</si>
  <si>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</si>
  <si>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</si>
  <si>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</si>
  <si>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</si>
  <si>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</si>
  <si>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</si>
  <si>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</si>
  <si>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</si>
  <si>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</si>
  <si>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</si>
  <si>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</si>
  <si>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</si>
  <si>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</si>
  <si>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</si>
  <si>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</si>
  <si>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</si>
  <si>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</si>
  <si>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</si>
  <si>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</si>
  <si>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</si>
  <si>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</si>
  <si>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</si>
  <si>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</si>
  <si>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</si>
  <si>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</si>
  <si>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</si>
  <si>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</si>
  <si>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</si>
  <si>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</si>
  <si>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</si>
  <si>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</si>
  <si>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</si>
  <si>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</si>
  <si>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</si>
  <si>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</si>
  <si>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</si>
  <si>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</si>
  <si>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</si>
  <si>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</si>
  <si>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</si>
  <si>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</si>
  <si>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</si>
  <si>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</si>
  <si>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</si>
  <si>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</si>
  <si>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</si>
  <si>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</si>
  <si>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</si>
  <si>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</si>
  <si>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</si>
  <si>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</si>
  <si>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</si>
  <si>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</si>
  <si>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</si>
  <si>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</si>
  <si>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</si>
  <si>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</si>
  <si>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</si>
  <si>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</si>
  <si>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</si>
  <si>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</si>
  <si>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</si>
  <si>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</si>
  <si>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</si>
  <si>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</si>
  <si>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</si>
  <si>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</si>
  <si>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</si>
  <si>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</si>
  <si>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</si>
  <si>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</si>
  <si>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</si>
  <si>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</si>
  <si>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</si>
  <si>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</si>
  <si>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</si>
  <si>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</si>
  <si>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</si>
  <si>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</si>
  <si>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</si>
  <si>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</si>
  <si>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</si>
  <si>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</si>
  <si>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</si>
  <si>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</si>
  <si>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</si>
  <si>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</si>
  <si>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</si>
  <si>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</si>
  <si>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</si>
  <si>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</si>
  <si>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</si>
  <si>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</si>
  <si>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</si>
  <si>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</si>
  <si>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</si>
  <si>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</si>
  <si>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</si>
  <si>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</si>
  <si>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</si>
  <si>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</si>
  <si>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</si>
  <si>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</si>
  <si>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</si>
  <si>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</si>
  <si>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</si>
  <si>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</si>
  <si>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</si>
  <si>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</si>
  <si>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</si>
  <si>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</si>
  <si>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</si>
  <si>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</si>
  <si>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</si>
  <si>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</si>
  <si>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</si>
  <si>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</si>
  <si>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</si>
  <si>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</si>
  <si>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</si>
  <si>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</si>
  <si>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</si>
  <si>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</si>
  <si>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</si>
  <si>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</si>
  <si>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</si>
  <si>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</si>
  <si>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</si>
  <si>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</si>
  <si>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</si>
  <si>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</si>
  <si>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</si>
  <si>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</si>
  <si>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</si>
  <si>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</si>
  <si>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</si>
  <si>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</si>
  <si>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</si>
  <si>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</si>
  <si>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</si>
  <si>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</si>
  <si>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</si>
  <si>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</si>
  <si>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</si>
  <si>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</si>
  <si>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</si>
  <si>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</si>
  <si>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</si>
  <si>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</si>
  <si>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</si>
  <si>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</si>
  <si>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</si>
  <si>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</si>
  <si>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</si>
  <si>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</si>
  <si>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</si>
  <si>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</si>
  <si>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</si>
  <si>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</si>
  <si>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</si>
  <si>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</si>
  <si>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</si>
  <si>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</si>
  <si>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</si>
  <si>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</si>
  <si>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</si>
  <si>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</si>
  <si>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</si>
  <si>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</si>
  <si>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</si>
  <si>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</si>
  <si>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</si>
  <si>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</si>
  <si>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</si>
  <si>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</si>
  <si>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</si>
  <si>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</si>
  <si>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</si>
  <si>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</si>
  <si>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</si>
  <si>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</si>
  <si>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</si>
  <si>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</si>
  <si>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</si>
  <si>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</si>
  <si>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</si>
  <si>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</si>
  <si>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</si>
  <si>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</si>
  <si>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</si>
  <si>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</si>
  <si>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</si>
  <si>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</si>
  <si>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</si>
  <si>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</si>
  <si>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</si>
  <si>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</si>
  <si>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</si>
  <si>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</si>
  <si>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</si>
  <si>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</si>
  <si>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</si>
  <si>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</si>
  <si>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</si>
  <si>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</si>
  <si>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</si>
  <si>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</si>
  <si>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</si>
  <si>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</si>
  <si>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</si>
  <si>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</si>
  <si>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</si>
  <si>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</si>
  <si>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</si>
  <si>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</si>
  <si>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</si>
  <si>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</si>
  <si>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</si>
  <si>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</si>
  <si>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</si>
  <si>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</si>
  <si>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</si>
  <si>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</si>
  <si>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</si>
  <si>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</si>
  <si>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</si>
  <si>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</si>
  <si>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</si>
  <si>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</si>
  <si>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</si>
  <si>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</si>
  <si>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</si>
  <si>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</si>
  <si>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</si>
  <si>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</si>
  <si>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</si>
  <si>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</si>
  <si>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</si>
  <si>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</si>
  <si>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</si>
  <si>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</si>
  <si>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</si>
  <si>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</si>
  <si>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</si>
  <si>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</si>
  <si>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</si>
  <si>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</si>
  <si>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</si>
  <si>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</si>
  <si>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</si>
  <si>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</si>
  <si>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</si>
  <si>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</si>
  <si>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</si>
  <si>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</si>
  <si>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</si>
  <si>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</si>
  <si>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</si>
  <si>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</si>
  <si>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</si>
  <si>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</si>
  <si>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</si>
  <si>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</si>
  <si>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</si>
  <si>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</si>
  <si>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</si>
  <si>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</si>
  <si>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</si>
  <si>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</si>
  <si>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</si>
  <si>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</si>
  <si>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</si>
  <si>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</si>
  <si>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</si>
  <si>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</si>
  <si>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</si>
  <si>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</si>
  <si>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</si>
  <si>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</si>
  <si>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</si>
  <si>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</si>
  <si>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</si>
  <si>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</si>
  <si>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</si>
  <si>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</si>
  <si>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</si>
  <si>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</si>
  <si>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</si>
  <si>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</si>
  <si>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</si>
  <si>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</si>
  <si>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</si>
  <si>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</si>
  <si>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</si>
  <si>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</si>
  <si>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</si>
  <si>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</si>
  <si>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</si>
  <si>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</si>
  <si>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</si>
  <si>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</si>
  <si>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</si>
  <si>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</si>
  <si>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</si>
  <si>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</si>
  <si>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</si>
  <si>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</si>
  <si>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</si>
  <si>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</si>
  <si>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</si>
  <si>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</si>
  <si>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</si>
  <si>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</si>
  <si>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</si>
  <si>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</si>
  <si>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</si>
  <si>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</si>
  <si>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</si>
  <si>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</si>
  <si>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</si>
  <si>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</si>
  <si>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</si>
  <si>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</si>
  <si>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</si>
  <si>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</si>
  <si>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</si>
  <si>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</si>
  <si>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</si>
  <si>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</si>
  <si>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</si>
  <si>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</si>
  <si>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</si>
  <si>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</si>
  <si>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</si>
  <si>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</si>
  <si>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</si>
  <si>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</si>
  <si>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</si>
  <si>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</si>
  <si>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</si>
  <si>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</si>
  <si>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</si>
  <si>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</si>
  <si>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</si>
  <si>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</si>
  <si>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</si>
  <si>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</si>
  <si>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</si>
  <si>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</si>
  <si>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</si>
  <si>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</si>
  <si>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</si>
  <si>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</si>
  <si>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</si>
  <si>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</si>
  <si>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</si>
  <si>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</si>
  <si>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</si>
  <si>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</si>
  <si>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</si>
  <si>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</si>
  <si>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</si>
  <si>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</si>
  <si>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</si>
  <si>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</si>
  <si>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</si>
  <si>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</si>
  <si>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</si>
  <si>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</si>
  <si>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</si>
  <si>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</si>
  <si>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</si>
  <si>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</si>
  <si>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</si>
  <si>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</si>
  <si>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</si>
  <si>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</si>
  <si>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</si>
  <si>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</si>
  <si>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</si>
  <si>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</si>
  <si>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</si>
  <si>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</si>
  <si>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</si>
  <si>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</si>
  <si>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</si>
  <si>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</si>
  <si>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</si>
  <si>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</si>
  <si>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</si>
  <si>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</si>
  <si>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</si>
  <si>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</si>
  <si>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</si>
  <si>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</si>
  <si>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</si>
  <si>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</si>
  <si>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</si>
  <si>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</si>
  <si>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</si>
  <si>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</si>
  <si>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</si>
  <si>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</si>
  <si>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</si>
  <si>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</si>
  <si>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</si>
  <si>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</si>
  <si>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</si>
  <si>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</si>
  <si>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</si>
  <si>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</si>
  <si>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</si>
  <si>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</si>
  <si>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</si>
  <si>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</si>
  <si>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</si>
  <si>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</si>
  <si>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</si>
  <si>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</si>
  <si>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</si>
  <si>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</si>
  <si>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</si>
  <si>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</si>
  <si>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</si>
  <si>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</si>
  <si>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</si>
  <si>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</si>
  <si>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</si>
  <si>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</si>
  <si>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</si>
  <si>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</si>
  <si>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</si>
  <si>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</si>
  <si>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</si>
  <si>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</si>
  <si>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</si>
  <si>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</si>
  <si>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</si>
  <si>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</si>
  <si>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</si>
  <si>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</si>
  <si>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</si>
  <si>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</si>
  <si>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</si>
  <si>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</si>
  <si>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</si>
  <si>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</si>
  <si>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</si>
  <si>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</si>
  <si>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</si>
  <si>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</si>
  <si>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</si>
  <si>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</si>
  <si>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</si>
  <si>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</si>
  <si>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</si>
  <si>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</si>
  <si>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</si>
  <si>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</si>
  <si>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</si>
  <si>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</si>
  <si>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</si>
  <si>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</si>
  <si>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</si>
  <si>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</si>
  <si>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</si>
  <si>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</si>
  <si>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</si>
  <si>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</si>
  <si>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</si>
  <si>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</si>
  <si>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</si>
  <si>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</si>
  <si>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</si>
  <si>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</si>
  <si>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</si>
  <si>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</si>
  <si>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</si>
  <si>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</si>
  <si>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</si>
  <si>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</si>
  <si>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</si>
  <si>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</si>
  <si>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</si>
  <si>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</si>
  <si>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</si>
  <si>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</si>
  <si>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</si>
  <si>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</si>
  <si>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</si>
  <si>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</si>
  <si>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</si>
  <si>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</si>
  <si>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</si>
  <si>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</si>
  <si>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</si>
  <si>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</si>
  <si>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</si>
  <si>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</si>
  <si>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</si>
  <si>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</si>
  <si>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</si>
  <si>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</si>
  <si>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</si>
  <si>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</si>
  <si>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</si>
  <si>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</si>
  <si>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</si>
  <si>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</si>
  <si>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</si>
  <si>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</si>
  <si>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</si>
  <si>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</si>
  <si>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</si>
  <si>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</si>
  <si>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</si>
  <si>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</si>
  <si>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</si>
  <si>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</si>
  <si>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</si>
  <si>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</si>
  <si>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</si>
  <si>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</si>
  <si>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</si>
  <si>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</si>
  <si>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</si>
  <si>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</si>
  <si>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</si>
  <si>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</si>
  <si>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</si>
  <si>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</si>
  <si>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</si>
  <si>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</si>
  <si>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</si>
  <si>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</si>
  <si>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</si>
  <si>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</si>
  <si>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</si>
  <si>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</si>
  <si>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</si>
  <si>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</si>
  <si>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</si>
  <si>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</si>
  <si>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</si>
  <si>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</si>
  <si>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</si>
  <si>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</si>
  <si>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</si>
  <si>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</si>
  <si>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</si>
  <si>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</si>
  <si>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</si>
  <si>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</si>
  <si>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</si>
  <si>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</si>
  <si>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</si>
  <si>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</si>
  <si>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</si>
  <si>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</si>
  <si>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</si>
  <si>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</si>
  <si>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</si>
  <si>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</si>
  <si>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</si>
  <si>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</si>
  <si>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</si>
  <si>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</si>
  <si>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</si>
  <si>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</si>
  <si>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</si>
  <si>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</si>
  <si>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</si>
  <si>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</si>
  <si>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</si>
  <si>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</si>
  <si>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</si>
  <si>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</si>
  <si>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</si>
  <si>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</si>
  <si>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</si>
  <si>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</si>
  <si>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</si>
  <si>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</si>
  <si>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</si>
  <si>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</si>
  <si>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</si>
  <si>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</si>
  <si>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</si>
  <si>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</si>
  <si>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</si>
  <si>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</si>
  <si>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</si>
  <si>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</si>
  <si>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</si>
  <si>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</si>
  <si>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</si>
  <si>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</si>
  <si>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</si>
  <si>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</si>
  <si>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</si>
  <si>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</si>
  <si>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</si>
  <si>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</si>
  <si>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</si>
  <si>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</si>
  <si>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</si>
  <si>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</si>
  <si>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</si>
  <si>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</si>
  <si>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</si>
  <si>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</si>
  <si>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</si>
  <si>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</si>
  <si>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</si>
  <si>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</si>
  <si>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</si>
  <si>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</si>
  <si>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</si>
  <si>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</si>
  <si>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</si>
  <si>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</si>
  <si>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</si>
  <si>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</si>
  <si>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</si>
  <si>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</si>
  <si>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</si>
  <si>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</si>
  <si>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</si>
  <si>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</si>
  <si>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</si>
  <si>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</si>
  <si>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</si>
  <si>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</si>
  <si>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</si>
  <si>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</si>
  <si>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</si>
  <si>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</si>
  <si>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</si>
  <si>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</si>
  <si>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</si>
  <si>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</si>
  <si>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</si>
  <si>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</si>
  <si>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</si>
  <si>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</si>
  <si>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</si>
  <si>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</si>
  <si>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</si>
  <si>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</si>
  <si>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</si>
  <si>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</si>
  <si>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</si>
  <si>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</si>
  <si>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</si>
  <si>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</si>
  <si>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</si>
  <si>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</si>
  <si>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</si>
  <si>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</si>
  <si>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</si>
  <si>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</si>
  <si>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</si>
  <si>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</si>
  <si>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</si>
  <si>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</si>
  <si>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</si>
  <si>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</si>
  <si>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</si>
  <si>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</si>
  <si>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</si>
  <si>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</si>
  <si>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</si>
  <si>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</si>
  <si>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</si>
  <si>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</si>
  <si>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</si>
  <si>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</si>
  <si>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</si>
  <si>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</si>
  <si>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</si>
  <si>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</si>
  <si>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</si>
  <si>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</si>
  <si>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</si>
  <si>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</si>
  <si>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</si>
  <si>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</si>
  <si>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</si>
  <si>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</si>
  <si>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</si>
  <si>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</si>
  <si>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</si>
  <si>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</si>
  <si>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</si>
  <si>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</si>
  <si>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</si>
  <si>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</si>
  <si>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</si>
  <si>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</si>
  <si>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</si>
  <si>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</si>
  <si>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</si>
  <si>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</si>
  <si>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</si>
  <si>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</si>
  <si>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</si>
  <si>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</si>
  <si>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</si>
  <si>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</si>
  <si>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</si>
  <si>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</si>
  <si>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</si>
  <si>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</si>
  <si>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</si>
  <si>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</si>
  <si>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</si>
  <si>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</si>
  <si>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</si>
  <si>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</si>
  <si>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</si>
  <si>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</si>
  <si>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</si>
  <si>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</si>
  <si>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</si>
  <si>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</si>
  <si>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</si>
  <si>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</si>
  <si>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</si>
  <si>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</si>
  <si>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</si>
  <si>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</si>
  <si>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</si>
  <si>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</si>
  <si>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</si>
  <si>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</si>
  <si>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</si>
  <si>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</si>
  <si>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</si>
  <si>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</si>
  <si>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</si>
  <si>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</si>
  <si>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</si>
  <si>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</si>
  <si>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</si>
  <si>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</si>
  <si>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</si>
  <si>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</si>
  <si>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</si>
  <si>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</si>
  <si>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</si>
  <si>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</si>
  <si>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</si>
  <si>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</si>
  <si>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</si>
  <si>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</si>
  <si>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</si>
  <si>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</si>
  <si>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</si>
  <si>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</si>
  <si>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</si>
  <si>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</si>
  <si>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</si>
  <si>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</si>
  <si>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</si>
  <si>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</si>
  <si>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</si>
  <si>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</si>
  <si>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</si>
  <si>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</si>
  <si>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</si>
  <si>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</si>
  <si>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</si>
  <si>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</si>
  <si>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</si>
  <si>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</si>
  <si>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</si>
  <si>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</si>
  <si>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</si>
  <si>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</si>
  <si>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</si>
  <si>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</si>
  <si>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</si>
  <si>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</si>
  <si>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</si>
  <si>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</si>
  <si>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</si>
  <si>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</si>
  <si>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</si>
  <si>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</si>
  <si>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</si>
  <si>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</si>
  <si>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</si>
  <si>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</si>
  <si>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</si>
  <si>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</si>
  <si>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</si>
  <si>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</si>
  <si>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</si>
  <si>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</si>
  <si>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</si>
  <si>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</si>
  <si>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</si>
  <si>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</si>
  <si>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</si>
  <si>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</si>
  <si>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</si>
  <si>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</si>
  <si>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</si>
  <si>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</si>
  <si>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</si>
  <si>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</si>
  <si>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</si>
  <si>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</si>
  <si>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</si>
  <si>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</si>
  <si>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</si>
  <si>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</si>
  <si>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</si>
  <si>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</si>
  <si>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</si>
  <si>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</si>
  <si>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</si>
  <si>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</si>
  <si>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</si>
  <si>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</si>
  <si>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</si>
  <si>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</si>
  <si>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</si>
  <si>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</si>
  <si>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</si>
  <si>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</si>
  <si>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</si>
  <si>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</si>
  <si>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</si>
  <si>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</si>
  <si>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</si>
  <si>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</si>
  <si>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</si>
  <si>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</si>
  <si>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</si>
  <si>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</si>
  <si>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</si>
  <si>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</si>
  <si>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</si>
  <si>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</si>
  <si>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</si>
  <si>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</si>
  <si>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</si>
  <si>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</si>
  <si>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</si>
  <si>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</si>
  <si>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</si>
  <si>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</si>
  <si>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</si>
  <si>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</si>
  <si>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</si>
  <si>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</si>
  <si>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</si>
  <si>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</si>
  <si>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</si>
  <si>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</si>
  <si>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</si>
  <si>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</si>
  <si>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</si>
  <si>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</si>
  <si>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</si>
  <si>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</si>
  <si>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</si>
  <si>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</si>
  <si>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</si>
  <si>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</si>
  <si>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</si>
  <si>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</si>
  <si>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</si>
  <si>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</si>
  <si>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</si>
  <si>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</si>
  <si>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</si>
  <si>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</si>
  <si>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</si>
  <si>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</si>
  <si>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</si>
  <si>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</si>
  <si>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</si>
  <si>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</si>
  <si>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</si>
  <si>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</si>
  <si>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</si>
  <si>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</si>
  <si>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</si>
  <si>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</si>
  <si>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</si>
  <si>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</si>
  <si>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</si>
  <si>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</si>
  <si>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</si>
  <si>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</si>
  <si>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</si>
  <si>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</si>
  <si>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</si>
  <si>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</si>
  <si>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</si>
  <si>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</si>
  <si>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</si>
  <si>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</si>
  <si>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</si>
  <si>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</si>
  <si>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</si>
  <si>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</si>
  <si>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</si>
  <si>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</si>
  <si>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</si>
  <si>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</si>
  <si>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</si>
  <si>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</si>
  <si>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</si>
  <si>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</si>
  <si>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</si>
  <si>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</si>
  <si>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</si>
  <si>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</si>
  <si>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</si>
  <si>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</si>
  <si>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</si>
  <si>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</si>
  <si>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</si>
  <si>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</si>
  <si>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</si>
  <si>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</si>
  <si>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</si>
  <si>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</si>
  <si>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</si>
  <si>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</si>
  <si>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</si>
  <si>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</si>
  <si>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</si>
  <si>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</si>
  <si>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</si>
  <si>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</si>
  <si>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</si>
  <si>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</si>
  <si>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</si>
  <si>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</si>
  <si>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</si>
  <si>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</si>
  <si>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</si>
  <si>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</si>
  <si>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</si>
  <si>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</si>
  <si>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</si>
  <si>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</si>
  <si>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</si>
  <si>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</si>
  <si>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</si>
  <si>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</si>
  <si>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</si>
  <si>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</si>
  <si>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</si>
  <si>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</si>
  <si>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</si>
  <si>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</si>
  <si>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</si>
  <si>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</si>
  <si>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</si>
  <si>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</si>
  <si>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</si>
  <si>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</si>
  <si>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</si>
  <si>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</si>
  <si>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</si>
  <si>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</si>
  <si>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</si>
  <si>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</si>
  <si>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</si>
  <si>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</si>
  <si>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</si>
  <si>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</si>
  <si>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</si>
  <si>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</si>
  <si>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</si>
  <si>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</si>
  <si>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</si>
  <si>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</si>
  <si>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</si>
  <si>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</si>
  <si>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</si>
  <si>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</si>
  <si>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</si>
  <si>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</si>
  <si>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</si>
  <si>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</si>
  <si>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</si>
  <si>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</si>
  <si>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</si>
  <si>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</si>
  <si>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</si>
  <si>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</si>
  <si>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</si>
  <si>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</si>
  <si>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</si>
  <si>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</si>
  <si>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</si>
  <si>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</si>
  <si>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</si>
  <si>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</si>
  <si>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</si>
  <si>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</si>
  <si>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</si>
  <si>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</si>
  <si>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</si>
  <si>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</si>
  <si>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</si>
  <si>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</si>
  <si>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</si>
  <si>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</si>
  <si>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</si>
  <si>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</si>
  <si>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</si>
  <si>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</si>
  <si>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</si>
  <si>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</si>
  <si>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</si>
  <si>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</si>
  <si>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</si>
  <si>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</si>
  <si>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</si>
  <si>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</si>
  <si>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</si>
  <si>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</si>
  <si>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</si>
  <si>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</si>
  <si>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</si>
  <si>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</si>
  <si>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</si>
  <si>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</si>
  <si>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</si>
  <si>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</si>
  <si>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</si>
  <si>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</si>
  <si>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</si>
  <si>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</si>
  <si>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</si>
  <si>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</si>
  <si>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</si>
  <si>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</si>
  <si>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</si>
  <si>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</si>
  <si>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</si>
  <si>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</si>
  <si>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</si>
  <si>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</si>
  <si>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</si>
  <si>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</si>
  <si>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</si>
  <si>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</si>
  <si>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</si>
  <si>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</si>
  <si>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</si>
  <si>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</si>
  <si>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</si>
  <si>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</si>
  <si>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</si>
  <si>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</si>
  <si>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</si>
  <si>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</si>
  <si>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</si>
  <si>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</si>
  <si>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</si>
  <si>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</si>
  <si>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</si>
  <si>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</si>
  <si>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</si>
  <si>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</si>
  <si>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</si>
  <si>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</si>
  <si>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</si>
  <si>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</si>
  <si>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</si>
  <si>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</si>
  <si>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</si>
  <si>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</si>
  <si>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</si>
  <si>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</si>
  <si>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</si>
  <si>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</si>
  <si>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</si>
  <si>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</si>
  <si>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</si>
  <si>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</si>
  <si>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</si>
  <si>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</si>
  <si>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</si>
  <si>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</si>
  <si>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</si>
  <si>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</si>
  <si>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</si>
  <si>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</si>
  <si>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</si>
  <si>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</si>
  <si>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</si>
  <si>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</si>
  <si>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</si>
  <si>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</si>
  <si>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</si>
  <si>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</si>
  <si>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</si>
  <si>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</si>
  <si>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</si>
  <si>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</si>
  <si>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</si>
  <si>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</si>
  <si>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</si>
  <si>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</si>
  <si>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</si>
  <si>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</si>
  <si>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</si>
  <si>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</si>
  <si>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</si>
  <si>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</si>
  <si>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</si>
  <si>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</si>
  <si>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</si>
  <si>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</si>
  <si>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</si>
  <si>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</si>
  <si>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</si>
  <si>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</si>
  <si>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</si>
  <si>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</si>
  <si>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</si>
  <si>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</si>
  <si>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</si>
  <si>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</si>
  <si>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</si>
  <si>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</si>
  <si>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</si>
  <si>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</si>
  <si>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</si>
  <si>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</si>
  <si>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</si>
  <si>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</si>
  <si>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</si>
  <si>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</si>
  <si>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</si>
  <si>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</si>
  <si>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</si>
  <si>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</si>
  <si>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</si>
  <si>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</si>
  <si>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</si>
  <si>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</si>
  <si>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</si>
  <si>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</si>
  <si>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</si>
  <si>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</si>
  <si>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</si>
  <si>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</si>
  <si>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</si>
  <si>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</si>
  <si>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</si>
  <si>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</si>
  <si>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</si>
  <si>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</si>
  <si>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</si>
  <si>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</si>
  <si>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</si>
  <si>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</si>
  <si>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</si>
  <si>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</si>
  <si>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</si>
  <si>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</si>
  <si>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</si>
  <si>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</si>
  <si>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</si>
  <si>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</si>
  <si>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</si>
  <si>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</si>
  <si>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</si>
  <si>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</si>
  <si>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</si>
  <si>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</si>
  <si>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</si>
  <si>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</si>
  <si>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</si>
  <si>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</si>
  <si>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</si>
  <si>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</si>
  <si>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</si>
  <si>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</si>
  <si>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</si>
  <si>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</si>
  <si>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</si>
  <si>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</si>
  <si>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</si>
  <si>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</si>
  <si>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</si>
  <si>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</si>
  <si>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</si>
  <si>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</si>
  <si>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</si>
  <si>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</si>
  <si>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</si>
  <si>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</si>
  <si>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</si>
  <si>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</si>
  <si>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</si>
  <si>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</si>
  <si>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</si>
  <si>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</si>
  <si>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</si>
  <si>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</si>
  <si>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</si>
  <si>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</si>
  <si>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</si>
  <si>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</si>
  <si>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</si>
  <si>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</si>
  <si>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</si>
  <si>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</si>
  <si>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</si>
  <si>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</si>
  <si>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</si>
  <si>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</si>
  <si>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</si>
  <si>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</si>
  <si>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</si>
  <si>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</si>
  <si>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</si>
  <si>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</si>
  <si>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</si>
  <si>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</si>
  <si>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</si>
  <si>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</si>
  <si>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</si>
  <si>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</si>
  <si>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</si>
  <si>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</si>
  <si>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</si>
  <si>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</si>
  <si>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</si>
  <si>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</si>
  <si>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</si>
  <si>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</si>
  <si>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</si>
  <si>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</si>
  <si>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</si>
  <si>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</si>
  <si>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</si>
  <si>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</si>
  <si>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</si>
  <si>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</si>
  <si>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</si>
  <si>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</si>
  <si>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</si>
  <si>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</si>
  <si>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</si>
  <si>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</si>
  <si>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</si>
  <si>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</si>
  <si>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</si>
  <si>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</si>
  <si>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</si>
  <si>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</si>
  <si>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</si>
  <si>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</si>
  <si>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</si>
  <si>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</si>
  <si>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</si>
  <si>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</si>
  <si>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</si>
  <si>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</si>
  <si>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</si>
  <si>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</si>
  <si>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</si>
  <si>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</si>
  <si>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</si>
  <si>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</si>
  <si>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</si>
  <si>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</si>
  <si>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</si>
  <si>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</si>
  <si>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</si>
  <si>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</si>
  <si>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</si>
  <si>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</si>
  <si>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</si>
  <si>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</si>
  <si>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</si>
  <si>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</si>
  <si>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</si>
  <si>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</si>
  <si>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</si>
  <si>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</si>
  <si>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</si>
  <si>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</si>
  <si>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</si>
  <si>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</si>
  <si>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</si>
  <si>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</si>
  <si>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</si>
  <si>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</si>
  <si>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</si>
  <si>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</si>
  <si>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</si>
  <si>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</si>
  <si>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</si>
  <si>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</si>
  <si>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</si>
  <si>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</si>
  <si>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</si>
  <si>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</si>
  <si>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</si>
  <si>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</si>
  <si>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</si>
  <si>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</si>
  <si>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</si>
  <si>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</si>
  <si>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</si>
  <si>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</si>
  <si>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</si>
  <si>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</si>
  <si>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</si>
  <si>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</si>
  <si>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</si>
  <si>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</si>
  <si>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</si>
  <si>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</si>
  <si>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</si>
  <si>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</si>
  <si>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</si>
  <si>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</si>
  <si>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</si>
  <si>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</si>
  <si>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</si>
  <si>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</si>
  <si>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</si>
  <si>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</si>
  <si>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</si>
  <si>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</si>
  <si>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</si>
  <si>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</si>
  <si>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</si>
  <si>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</si>
  <si>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</si>
  <si>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</si>
  <si>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</si>
  <si>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</si>
  <si>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</si>
  <si>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</si>
  <si>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</si>
  <si>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</si>
  <si>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</si>
  <si>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</si>
  <si>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</si>
  <si>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</si>
  <si>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</si>
  <si>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</si>
  <si>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</si>
  <si>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</si>
  <si>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</si>
  <si>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</si>
  <si>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</si>
  <si>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</si>
  <si>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</si>
  <si>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</si>
  <si>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</si>
  <si>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</si>
  <si>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</si>
  <si>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</si>
  <si>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</si>
  <si>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</si>
  <si>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</si>
  <si>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</si>
  <si>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</si>
  <si>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</si>
  <si>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</si>
  <si>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</si>
  <si>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</si>
  <si>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</si>
  <si>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</si>
  <si>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</si>
  <si>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</si>
  <si>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</si>
  <si>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</si>
  <si>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</si>
  <si>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</si>
  <si>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</si>
  <si>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</si>
  <si>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</si>
  <si>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</si>
  <si>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</si>
  <si>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</si>
  <si>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</si>
  <si>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</si>
  <si>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</si>
  <si>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</si>
  <si>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</si>
  <si>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</si>
  <si>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</si>
  <si>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</si>
  <si>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</si>
  <si>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</si>
  <si>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</si>
  <si>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</si>
  <si>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</si>
  <si>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</si>
  <si>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</si>
  <si>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</si>
  <si>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</si>
  <si>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</si>
  <si>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</si>
  <si>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</si>
  <si>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</si>
  <si>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</si>
  <si>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</si>
  <si>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</si>
  <si>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</si>
  <si>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</si>
  <si>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</si>
  <si>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</si>
  <si>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</si>
  <si>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</si>
  <si>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</si>
  <si>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</si>
  <si>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</si>
  <si>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</si>
  <si>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</si>
  <si>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</si>
  <si>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</si>
  <si>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</si>
  <si>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</si>
  <si>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</si>
  <si>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</si>
  <si>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</si>
  <si>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</si>
  <si>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</si>
  <si>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</si>
  <si>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</si>
  <si>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</si>
  <si>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</si>
  <si>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</si>
  <si>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</si>
  <si>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</si>
  <si>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</si>
  <si>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</si>
  <si>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</si>
  <si>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</si>
  <si>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</si>
  <si>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</si>
  <si>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</si>
  <si>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</si>
  <si>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</si>
  <si>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</si>
  <si>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</si>
  <si>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</si>
  <si>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</si>
  <si>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</si>
  <si>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</si>
  <si>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</si>
  <si>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</si>
  <si>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</si>
  <si>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</si>
  <si>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</si>
  <si>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</si>
  <si>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</si>
  <si>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</si>
  <si>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</si>
  <si>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</si>
  <si>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</si>
  <si>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</si>
  <si>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</si>
  <si>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</si>
  <si>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</si>
  <si>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</si>
  <si>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</si>
  <si>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</si>
  <si>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</si>
  <si>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</si>
  <si>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</si>
  <si>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</si>
  <si>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</si>
  <si>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</si>
  <si>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</si>
  <si>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</si>
  <si>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</si>
  <si>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</si>
  <si>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</si>
  <si>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</si>
  <si>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</si>
  <si>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</si>
  <si>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</si>
  <si>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</si>
  <si>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</si>
  <si>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</si>
  <si>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</si>
  <si>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</si>
  <si>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</si>
  <si>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</si>
  <si>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</si>
  <si>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</si>
  <si>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</si>
  <si>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</si>
  <si>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</si>
  <si>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</si>
  <si>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</si>
  <si>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</si>
  <si>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</si>
  <si>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</si>
  <si>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</si>
  <si>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</si>
  <si>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</si>
  <si>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</si>
  <si>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</si>
  <si>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</si>
  <si>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</si>
  <si>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</si>
  <si>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</si>
  <si>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</si>
  <si>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</si>
  <si>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</si>
  <si>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</si>
  <si>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</si>
  <si>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</si>
  <si>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</si>
  <si>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</si>
  <si>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</si>
  <si>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</si>
  <si>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</si>
  <si>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</si>
  <si>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</si>
  <si>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</si>
  <si>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</si>
  <si>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</si>
  <si>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</si>
  <si>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</si>
  <si>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</si>
  <si>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</si>
  <si>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</si>
  <si>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</si>
  <si>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</si>
  <si>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</si>
  <si>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</si>
  <si>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</si>
  <si>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</si>
  <si>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</si>
  <si>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</si>
  <si>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</si>
  <si>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</si>
  <si>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</si>
  <si>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</si>
  <si>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</si>
  <si>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</si>
  <si>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</si>
  <si>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</si>
  <si>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</si>
  <si>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</si>
  <si>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</si>
  <si>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</si>
  <si>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</si>
  <si>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</si>
  <si>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</si>
  <si>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</si>
  <si>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</si>
  <si>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</si>
  <si>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</si>
  <si>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</si>
  <si>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</si>
  <si>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</si>
  <si>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</si>
  <si>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</si>
  <si>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</si>
  <si>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</si>
  <si>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</si>
  <si>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</si>
  <si>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</si>
  <si>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</si>
  <si>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</si>
  <si>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</si>
  <si>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</si>
  <si>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</si>
  <si>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</si>
  <si>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</si>
  <si>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</si>
  <si>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</si>
  <si>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</si>
  <si>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</si>
  <si>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</si>
  <si>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</si>
  <si>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</si>
  <si>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</si>
  <si>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</si>
  <si>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</si>
  <si>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</si>
  <si>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</si>
  <si>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</si>
  <si>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</si>
  <si>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</si>
  <si>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</si>
  <si>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</si>
  <si>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</si>
  <si>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</si>
  <si>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</si>
  <si>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</si>
  <si>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</si>
  <si>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</si>
  <si>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</si>
  <si>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</si>
  <si>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</si>
  <si>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</si>
  <si>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</si>
  <si>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</si>
  <si>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</si>
  <si>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</si>
  <si>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</si>
  <si>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</si>
  <si>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</si>
  <si>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</si>
  <si>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</si>
  <si>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</si>
  <si>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</si>
  <si>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</si>
  <si>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</si>
  <si>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</si>
  <si>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</si>
  <si>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</si>
  <si>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</si>
  <si>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</si>
  <si>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</si>
  <si>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</si>
  <si>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</si>
  <si>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</si>
  <si>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</si>
  <si>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</si>
  <si>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</si>
  <si>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</si>
  <si>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</si>
  <si>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</si>
  <si>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</si>
  <si>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</si>
  <si>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</si>
  <si>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</si>
  <si>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</si>
  <si>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</si>
  <si>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</si>
  <si>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</si>
  <si>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</si>
  <si>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</si>
  <si>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</si>
  <si>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</si>
  <si>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</si>
  <si>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</si>
  <si>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</si>
  <si>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</si>
  <si>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</si>
  <si>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</si>
  <si>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</si>
  <si>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</si>
  <si>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</si>
  <si>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</si>
  <si>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</si>
  <si>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</si>
  <si>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</si>
  <si>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</si>
  <si>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</si>
  <si>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</si>
  <si>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</si>
  <si>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</si>
  <si>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</si>
  <si>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</si>
  <si>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</si>
  <si>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</si>
  <si>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</si>
  <si>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</si>
  <si>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</si>
  <si>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</si>
  <si>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</si>
  <si>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</si>
  <si>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</si>
  <si>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</si>
  <si>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</si>
  <si>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</si>
  <si>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</si>
  <si>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</si>
  <si>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</si>
  <si>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</si>
  <si>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</si>
  <si>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</si>
  <si>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</si>
  <si>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</si>
  <si>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</si>
  <si>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</si>
  <si>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</si>
  <si>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</si>
  <si>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</si>
  <si>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</si>
  <si>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</si>
  <si>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</si>
  <si>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</si>
  <si>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</si>
  <si>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</si>
  <si>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</si>
  <si>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</si>
  <si>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</si>
  <si>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</si>
  <si>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</si>
  <si>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</si>
  <si>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</si>
  <si>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</si>
  <si>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</si>
  <si>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</si>
  <si>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</si>
  <si>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</si>
  <si>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</si>
  <si>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</si>
  <si>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</si>
  <si>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</si>
  <si>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</si>
  <si>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</si>
  <si>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</si>
  <si>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</si>
  <si>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</si>
  <si>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</si>
  <si>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</si>
  <si>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</si>
  <si>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</si>
  <si>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</si>
  <si>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</si>
  <si>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</si>
  <si>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</si>
  <si>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</si>
  <si>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</si>
  <si>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</si>
  <si>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</si>
  <si>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</si>
  <si>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</si>
  <si>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</si>
  <si>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</si>
  <si>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</si>
  <si>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</si>
  <si>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</si>
  <si>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</si>
  <si>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</si>
  <si>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</si>
  <si>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</si>
  <si>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</si>
  <si>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</si>
  <si>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</si>
  <si>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</si>
  <si>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</si>
  <si>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</si>
  <si>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</si>
  <si>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</si>
  <si>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</si>
  <si>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</si>
  <si>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</si>
  <si>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</si>
  <si>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</si>
  <si>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</si>
  <si>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</si>
  <si>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</si>
  <si>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</si>
  <si>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</si>
  <si>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</si>
  <si>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</si>
  <si>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</si>
  <si>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</si>
  <si>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</si>
  <si>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</si>
  <si>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</si>
  <si>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</si>
  <si>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</si>
  <si>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</si>
  <si>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</si>
  <si>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</si>
  <si>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</si>
  <si>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</si>
  <si>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</si>
  <si>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</si>
  <si>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</si>
  <si>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</si>
  <si>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</si>
  <si>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</si>
  <si>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</si>
  <si>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</si>
  <si>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</si>
  <si>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</si>
  <si>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</si>
  <si>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</si>
  <si>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</si>
  <si>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</si>
  <si>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</si>
  <si>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</si>
  <si>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</si>
  <si>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</si>
  <si>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</si>
  <si>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</si>
  <si>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</si>
  <si>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</si>
  <si>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</si>
  <si>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</si>
  <si>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</si>
  <si>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</si>
  <si>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</si>
  <si>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</si>
  <si>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</si>
  <si>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</si>
  <si>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</si>
  <si>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</si>
  <si>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</si>
  <si>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</si>
  <si>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</si>
  <si>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</si>
  <si>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</si>
  <si>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</si>
  <si>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</si>
  <si>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</si>
  <si>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</si>
  <si>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</si>
  <si>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</si>
  <si>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</si>
  <si>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</si>
  <si>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</si>
  <si>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</si>
  <si>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</si>
  <si>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</si>
  <si>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</si>
  <si>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</si>
  <si>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</si>
  <si>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</si>
  <si>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</si>
  <si>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</si>
  <si>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</si>
  <si>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</si>
  <si>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</si>
  <si>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</si>
  <si>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</si>
  <si>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</si>
  <si>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</si>
  <si>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</si>
  <si>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</si>
  <si>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</si>
  <si>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</si>
  <si>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</si>
  <si>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</si>
  <si>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</si>
  <si>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</si>
  <si>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</si>
  <si>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</si>
  <si>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</si>
  <si>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</si>
  <si>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</si>
  <si>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</si>
  <si>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</si>
  <si>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</si>
  <si>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</si>
  <si>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</si>
  <si>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</si>
  <si>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</si>
  <si>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</si>
  <si>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</si>
  <si>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</si>
  <si>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</si>
  <si>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</si>
  <si>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</si>
  <si>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</si>
  <si>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</si>
  <si>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</si>
  <si>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</si>
  <si>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</si>
  <si>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</si>
  <si>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</si>
  <si>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</si>
  <si>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</si>
  <si>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</si>
  <si>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</si>
  <si>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</si>
  <si>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</si>
  <si>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</si>
  <si>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</si>
  <si>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</si>
  <si>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</si>
  <si>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</si>
  <si>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</si>
  <si>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</si>
  <si>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</si>
  <si>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</si>
  <si>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</si>
  <si>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</si>
  <si>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</si>
  <si>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</si>
  <si>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</si>
  <si>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</si>
  <si>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</si>
  <si>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</si>
  <si>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</si>
  <si>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</si>
  <si>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</si>
  <si>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</si>
  <si>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</si>
  <si>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</si>
  <si>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</si>
  <si>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</si>
  <si>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</si>
  <si>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</si>
  <si>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</si>
  <si>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</si>
  <si>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</si>
  <si>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</si>
  <si>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</si>
  <si>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</si>
  <si>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</si>
  <si>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</si>
  <si>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</si>
  <si>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</si>
  <si>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</si>
  <si>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</si>
  <si>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</si>
  <si>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</si>
  <si>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</si>
  <si>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</si>
  <si>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</si>
  <si>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</si>
  <si>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</si>
  <si>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</si>
  <si>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</si>
  <si>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</si>
  <si>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</si>
  <si>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</si>
  <si>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</si>
  <si>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</si>
  <si>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</si>
  <si>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</si>
  <si>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</si>
  <si>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</si>
  <si>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</si>
  <si>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</si>
  <si>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</si>
  <si>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</si>
  <si>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</si>
  <si>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</si>
  <si>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</si>
  <si>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</si>
  <si>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</si>
  <si>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</si>
  <si>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</si>
  <si>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</si>
  <si>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</si>
  <si>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</si>
  <si>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</si>
  <si>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</si>
  <si>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</si>
  <si>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</si>
  <si>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</si>
  <si>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</si>
  <si>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</si>
  <si>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</si>
  <si>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</si>
  <si>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</si>
  <si>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</si>
  <si>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</si>
  <si>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</si>
  <si>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</si>
  <si>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</si>
  <si>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</si>
  <si>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</si>
  <si>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</si>
  <si>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</si>
  <si>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</si>
  <si>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</si>
  <si>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</si>
  <si>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</si>
  <si>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</si>
  <si>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</si>
  <si>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</si>
  <si>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</si>
  <si>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</si>
  <si>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</si>
  <si>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</si>
  <si>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</si>
  <si>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</si>
  <si>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</si>
  <si>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</si>
  <si>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</si>
  <si>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</si>
  <si>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</si>
  <si>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</si>
  <si>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</si>
  <si>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</si>
  <si>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</si>
  <si>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</si>
  <si>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</si>
  <si>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</si>
  <si>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</si>
  <si>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</si>
  <si>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</si>
  <si>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</si>
  <si>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</si>
  <si>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</si>
  <si>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</si>
  <si>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</si>
  <si>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</si>
  <si>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</si>
  <si>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</si>
  <si>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</si>
  <si>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</si>
  <si>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</si>
  <si>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</si>
  <si>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</si>
  <si>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</si>
  <si>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</si>
  <si>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</si>
  <si>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</si>
  <si>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</si>
  <si>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</si>
  <si>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</si>
  <si>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</si>
  <si>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</si>
  <si>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</si>
  <si>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</si>
  <si>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</si>
  <si>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</si>
  <si>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</si>
  <si>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</si>
  <si>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</si>
  <si>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</si>
  <si>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</si>
  <si>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</si>
  <si>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</si>
  <si>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</si>
  <si>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</si>
  <si>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</si>
  <si>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</si>
  <si>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</si>
  <si>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</si>
  <si>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</si>
  <si>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</si>
  <si>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</si>
  <si>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</si>
  <si>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</si>
  <si>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</si>
  <si>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</si>
  <si>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</si>
  <si>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</si>
  <si>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</si>
  <si>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</si>
  <si>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</si>
  <si>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</si>
  <si>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</si>
  <si>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</si>
  <si>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</si>
  <si>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</si>
  <si>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</si>
  <si>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</si>
  <si>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</si>
  <si>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</si>
  <si>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</si>
  <si>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</si>
  <si>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</si>
  <si>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</si>
  <si>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</si>
  <si>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</si>
  <si>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</si>
  <si>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</si>
  <si>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</si>
  <si>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</si>
  <si>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</si>
  <si>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</si>
  <si>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</si>
  <si>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</si>
  <si>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</si>
  <si>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</si>
  <si>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</si>
  <si>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</si>
  <si>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</si>
  <si>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</si>
  <si>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</si>
  <si>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</si>
  <si>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</si>
  <si>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</si>
  <si>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</si>
  <si>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</si>
  <si>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</si>
  <si>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</si>
  <si>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</si>
  <si>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</si>
  <si>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</si>
  <si>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</si>
  <si>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</si>
  <si>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</si>
  <si>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</si>
  <si>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</si>
  <si>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</si>
  <si>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</si>
  <si>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</si>
  <si>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</si>
  <si>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</si>
  <si>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</si>
  <si>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</si>
  <si>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</si>
  <si>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</si>
  <si>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</si>
  <si>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</si>
  <si>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</si>
  <si>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</si>
  <si>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</si>
  <si>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</si>
  <si>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</si>
  <si>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</si>
  <si>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</si>
  <si>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</si>
  <si>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</si>
  <si>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</si>
  <si>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</si>
  <si>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</si>
  <si>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</si>
  <si>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</si>
  <si>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</si>
  <si>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</si>
  <si>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</si>
  <si>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</si>
  <si>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</si>
  <si>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</si>
  <si>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</si>
  <si>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</si>
  <si>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</si>
  <si>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</si>
  <si>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</si>
  <si>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</si>
  <si>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</si>
  <si>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</si>
  <si>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</si>
  <si>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</si>
  <si>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</si>
  <si>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</si>
  <si>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</si>
  <si>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</si>
  <si>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</si>
  <si>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</si>
  <si>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</si>
  <si>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</si>
  <si>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</si>
  <si>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</si>
  <si>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</si>
  <si>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</si>
  <si>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</si>
  <si>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</si>
  <si>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</si>
  <si>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</si>
  <si>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</si>
  <si>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</si>
  <si>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</si>
  <si>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</si>
  <si>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</si>
  <si>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</si>
  <si>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</si>
  <si>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</si>
  <si>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</si>
  <si>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</si>
  <si>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</si>
  <si>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</si>
  <si>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</si>
  <si>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</si>
  <si>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</si>
  <si>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</si>
  <si>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</si>
  <si>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</si>
  <si>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</si>
  <si>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</si>
  <si>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</si>
  <si>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</si>
  <si>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</si>
  <si>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</si>
  <si>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</si>
  <si>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</si>
  <si>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</si>
  <si>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</si>
  <si>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</si>
  <si>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</si>
  <si>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</si>
  <si>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</si>
  <si>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</si>
  <si>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</si>
  <si>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</si>
  <si>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</si>
  <si>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</si>
  <si>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</si>
  <si>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</si>
  <si>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</si>
  <si>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</si>
  <si>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</si>
  <si>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</si>
  <si>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</si>
  <si>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</si>
  <si>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</si>
  <si>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</si>
  <si>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</si>
  <si>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</si>
  <si>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</si>
  <si>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</si>
  <si>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</si>
  <si>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</si>
  <si>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</si>
  <si>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</si>
  <si>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</si>
  <si>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</si>
  <si>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</si>
  <si>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</si>
  <si>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</si>
  <si>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</si>
  <si>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</si>
  <si>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</si>
  <si>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</si>
  <si>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</si>
  <si>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</si>
  <si>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</si>
  <si>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</si>
  <si>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</si>
  <si>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</si>
  <si>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</si>
  <si>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</si>
  <si>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</si>
  <si>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</si>
  <si>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</si>
  <si>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</si>
  <si>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</si>
  <si>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</si>
  <si>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</si>
  <si>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</si>
  <si>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</si>
  <si>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</si>
  <si>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</si>
  <si>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</si>
  <si>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</si>
  <si>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</si>
  <si>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</si>
  <si>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</si>
  <si>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</si>
  <si>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</si>
  <si>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</si>
  <si>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</si>
  <si>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</si>
  <si>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</si>
  <si>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</si>
  <si>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</si>
  <si>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</si>
  <si>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</si>
  <si>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</si>
  <si>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</si>
  <si>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</si>
  <si>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</si>
  <si>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</si>
  <si>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</si>
  <si>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</si>
  <si>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</si>
  <si>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</si>
  <si>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</si>
  <si>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</si>
  <si>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</si>
  <si>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</si>
  <si>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</si>
  <si>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</si>
  <si>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</si>
  <si>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</si>
  <si>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</si>
  <si>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</si>
  <si>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</si>
  <si>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</si>
  <si>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</si>
  <si>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</si>
  <si>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</si>
  <si>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</si>
  <si>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</si>
  <si>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</si>
  <si>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</si>
  <si>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</si>
  <si>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</si>
  <si>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</si>
  <si>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</si>
  <si>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</si>
  <si>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</si>
  <si>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</si>
  <si>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</si>
  <si>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</si>
  <si>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</si>
  <si>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</si>
  <si>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</si>
  <si>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</si>
  <si>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</si>
  <si>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</si>
  <si>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</si>
  <si>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</si>
  <si>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</si>
  <si>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</si>
  <si>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</si>
  <si>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</si>
  <si>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</si>
  <si>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</si>
  <si>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</si>
  <si>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</si>
  <si>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</si>
  <si>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</si>
  <si>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</si>
  <si>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</si>
  <si>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</si>
  <si>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</si>
  <si>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</si>
  <si>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</si>
  <si>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</si>
  <si>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</si>
  <si>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</si>
  <si>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</si>
  <si>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</si>
  <si>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</si>
  <si>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</si>
  <si>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</si>
  <si>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</si>
  <si>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</si>
  <si>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</si>
  <si>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</si>
  <si>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</si>
  <si>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</si>
  <si>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</si>
  <si>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</si>
  <si>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</si>
  <si>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</si>
  <si>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</si>
  <si>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</si>
  <si>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</si>
  <si>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</si>
  <si>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</si>
  <si>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</si>
  <si>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</si>
  <si>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</si>
  <si>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</si>
  <si>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</si>
  <si>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</si>
  <si>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</si>
  <si>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</si>
  <si>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</si>
  <si>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</si>
  <si>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</si>
  <si>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</si>
  <si>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</si>
  <si>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</si>
  <si>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</si>
  <si>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</si>
  <si>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</si>
  <si>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</si>
  <si>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</si>
  <si>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</si>
  <si>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</si>
  <si>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</si>
  <si>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</si>
  <si>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</si>
  <si>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</si>
  <si>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</si>
  <si>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</si>
  <si>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</si>
  <si>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</si>
  <si>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</si>
  <si>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</si>
  <si>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</si>
  <si>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</si>
  <si>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</si>
  <si>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</si>
  <si>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</si>
  <si>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</si>
  <si>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</si>
  <si>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</si>
  <si>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</si>
  <si>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</si>
  <si>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</si>
  <si>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</si>
  <si>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</si>
  <si>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</si>
  <si>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</si>
  <si>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</si>
  <si>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</si>
  <si>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</si>
  <si>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</si>
  <si>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</si>
  <si>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</si>
  <si>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</si>
  <si>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</si>
  <si>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</si>
  <si>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</si>
  <si>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</si>
  <si>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</si>
  <si>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</si>
  <si>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</si>
  <si>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</si>
  <si>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</si>
  <si>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</si>
  <si>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</si>
  <si>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</si>
  <si>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</si>
  <si>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</si>
  <si>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</si>
  <si>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</si>
  <si>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</si>
  <si>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</si>
  <si>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</si>
  <si>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</si>
  <si>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</si>
  <si>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</si>
  <si>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</si>
  <si>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</si>
  <si>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</si>
  <si>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</si>
  <si>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</si>
  <si>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</si>
  <si>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</si>
  <si>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</si>
  <si>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</si>
  <si>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</si>
  <si>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</si>
  <si>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</si>
  <si>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</si>
  <si>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</si>
  <si>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</si>
  <si>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</si>
  <si>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</si>
  <si>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</si>
  <si>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</si>
  <si>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</si>
  <si>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</si>
  <si>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</si>
  <si>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</si>
  <si>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</si>
  <si>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</si>
  <si>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</si>
  <si>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</si>
  <si>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</si>
  <si>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</si>
  <si>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</si>
  <si>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</si>
  <si>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</si>
  <si>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</si>
  <si>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</si>
  <si>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</si>
  <si>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</si>
  <si>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</si>
  <si>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</si>
  <si>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</si>
  <si>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</si>
  <si>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</si>
  <si>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</si>
  <si>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</si>
  <si>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</si>
  <si>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</si>
  <si>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</si>
  <si>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</si>
  <si>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</si>
  <si>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</si>
  <si>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</si>
  <si>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</si>
  <si>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</si>
  <si>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</si>
  <si>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</si>
  <si>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</si>
  <si>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</si>
  <si>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</si>
  <si>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</si>
  <si>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</si>
  <si>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</si>
  <si>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</si>
  <si>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</si>
  <si>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</si>
  <si>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</si>
  <si>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</si>
  <si>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</si>
  <si>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</si>
  <si>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</si>
  <si>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</si>
  <si>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</si>
  <si>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</si>
  <si>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</si>
  <si>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</si>
  <si>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</si>
  <si>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</si>
  <si>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</si>
  <si>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</si>
  <si>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</si>
  <si>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</si>
  <si>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</si>
  <si>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</si>
  <si>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</si>
  <si>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</si>
  <si>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</si>
  <si>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</si>
  <si>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</si>
  <si>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</si>
  <si>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</si>
  <si>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</si>
  <si>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</si>
  <si>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</si>
  <si>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</si>
  <si>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</si>
  <si>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</si>
  <si>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</si>
  <si>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</si>
  <si>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</si>
  <si>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</si>
  <si>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</si>
  <si>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</si>
  <si>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</si>
  <si>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</si>
  <si>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</si>
  <si>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</si>
  <si>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</si>
  <si>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</si>
  <si>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</si>
  <si>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</si>
  <si>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</si>
  <si>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</si>
  <si>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</si>
  <si>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</si>
  <si>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</si>
  <si>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</si>
  <si>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</si>
  <si>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</si>
  <si>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</si>
  <si>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</si>
  <si>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</si>
  <si>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</si>
  <si>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</si>
  <si>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</si>
  <si>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</si>
  <si>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</si>
  <si>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</si>
  <si>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</si>
  <si>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</si>
  <si>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</si>
  <si>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</si>
  <si>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</si>
  <si>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</si>
  <si>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</si>
  <si>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</si>
  <si>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</si>
  <si>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</si>
  <si>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</si>
  <si>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</si>
  <si>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</si>
  <si>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</si>
  <si>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</si>
  <si>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</si>
  <si>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</si>
  <si>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</si>
  <si>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</si>
  <si>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</si>
  <si>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</si>
  <si>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</si>
  <si>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</si>
  <si>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</si>
  <si>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</si>
  <si>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</si>
  <si>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</si>
  <si>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</si>
  <si>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</si>
  <si>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</si>
  <si>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</si>
  <si>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</si>
  <si>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</si>
  <si>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</si>
  <si>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</si>
  <si>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</si>
  <si>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</si>
  <si>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</si>
  <si>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</si>
  <si>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</si>
  <si>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</si>
  <si>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</si>
  <si>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</si>
  <si>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</si>
  <si>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</si>
  <si>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</si>
  <si>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</si>
  <si>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</si>
  <si>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</si>
  <si>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</si>
  <si>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</si>
  <si>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</si>
  <si>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</si>
  <si>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</si>
  <si>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</si>
  <si>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</si>
  <si>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</si>
  <si>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</si>
  <si>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</si>
  <si>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</si>
  <si>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</si>
  <si>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</si>
  <si>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</si>
  <si>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</si>
  <si>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</si>
  <si>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</si>
  <si>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</si>
  <si>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</si>
  <si>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</si>
  <si>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</si>
  <si>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</si>
  <si>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</si>
  <si>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</si>
  <si>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</si>
  <si>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</si>
  <si>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</si>
  <si>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</si>
  <si>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</si>
  <si>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</si>
  <si>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</si>
  <si>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</si>
  <si>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</si>
  <si>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</si>
  <si>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</si>
  <si>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</si>
  <si>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</si>
  <si>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</si>
  <si>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</si>
  <si>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</si>
  <si>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</si>
  <si>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</si>
  <si>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</si>
  <si>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</si>
  <si>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</si>
  <si>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</si>
  <si>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</si>
  <si>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</si>
  <si>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</si>
  <si>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</si>
  <si>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</si>
  <si>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</si>
  <si>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</si>
  <si>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</si>
  <si>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</si>
  <si>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</si>
  <si>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</si>
  <si>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</si>
  <si>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</si>
  <si>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</si>
  <si>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</si>
  <si>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</si>
  <si>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</si>
  <si>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</si>
  <si>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</si>
  <si>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</si>
  <si>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</si>
  <si>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</si>
  <si>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</si>
  <si>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</si>
  <si>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</si>
  <si>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</si>
  <si>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</si>
  <si>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</si>
  <si>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</si>
  <si>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</si>
  <si>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</si>
  <si>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</si>
  <si>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</si>
  <si>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</si>
  <si>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</si>
  <si>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</si>
  <si>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</si>
  <si>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</si>
  <si>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</si>
  <si>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</si>
  <si>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</si>
  <si>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</si>
  <si>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</si>
  <si>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</si>
  <si>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</si>
  <si>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</si>
  <si>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</si>
  <si>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</si>
  <si>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</si>
  <si>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</si>
  <si>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</si>
  <si>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</si>
  <si>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</si>
  <si>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</si>
  <si>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</si>
  <si>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</si>
  <si>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</si>
  <si>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</si>
  <si>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</si>
  <si>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</si>
  <si>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</si>
  <si>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</si>
  <si>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</si>
  <si>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</si>
  <si>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</si>
  <si>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</si>
  <si>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</si>
  <si>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</si>
  <si>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</si>
  <si>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</si>
  <si>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</si>
  <si>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</si>
  <si>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</si>
  <si>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</si>
  <si>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</si>
  <si>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</si>
  <si>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</si>
  <si>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</si>
  <si>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</si>
  <si>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</si>
  <si>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</si>
  <si>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</si>
  <si>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</si>
  <si>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</si>
  <si>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</si>
  <si>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</si>
  <si>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</si>
  <si>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</si>
  <si>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</si>
  <si>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</si>
  <si>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</si>
  <si>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</si>
  <si>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</si>
  <si>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</si>
  <si>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</si>
  <si>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</si>
  <si>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</si>
  <si>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</si>
  <si>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</si>
  <si>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</si>
  <si>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</si>
  <si>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</si>
  <si>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</si>
  <si>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</si>
  <si>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</si>
  <si>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</si>
  <si>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</si>
  <si>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</si>
  <si>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</si>
  <si>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</si>
  <si>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</si>
  <si>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</si>
  <si>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</si>
  <si>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</si>
  <si>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</si>
  <si>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</si>
  <si>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</si>
  <si>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</si>
  <si>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</si>
  <si>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</si>
  <si>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</si>
  <si>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</si>
  <si>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</si>
  <si>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</si>
  <si>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</si>
  <si>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</si>
  <si>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</si>
  <si>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</si>
  <si>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</si>
  <si>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</si>
  <si>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</si>
  <si>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</si>
  <si>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</si>
  <si>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</si>
  <si>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</si>
  <si>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</si>
  <si>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</si>
  <si>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</si>
  <si>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</si>
  <si>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</si>
  <si>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</si>
  <si>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</si>
  <si>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</si>
  <si>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</si>
  <si>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</si>
  <si>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</si>
  <si>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</si>
  <si>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</si>
  <si>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</si>
  <si>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</si>
  <si>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</si>
  <si>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</si>
  <si>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</si>
  <si>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</si>
  <si>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</si>
  <si>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</si>
  <si>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</si>
  <si>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</si>
  <si>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</si>
  <si>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</si>
  <si>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</si>
  <si>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</si>
  <si>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</si>
  <si>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</si>
  <si>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</si>
  <si>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</si>
  <si>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</si>
  <si>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</si>
  <si>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</si>
  <si>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</si>
  <si>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</si>
  <si>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</si>
  <si>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</si>
  <si>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</si>
  <si>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</si>
  <si>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</si>
  <si>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</si>
  <si>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</si>
  <si>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</si>
  <si>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</si>
  <si>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</si>
  <si>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</si>
  <si>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</si>
  <si>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</si>
  <si>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</si>
  <si>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</si>
  <si>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</si>
  <si>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</si>
  <si>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</si>
  <si>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</si>
  <si>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</si>
  <si>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</si>
  <si>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</si>
  <si>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</si>
  <si>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</si>
  <si>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</si>
  <si>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</si>
  <si>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</si>
  <si>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</si>
  <si>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</si>
  <si>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</si>
  <si>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</si>
  <si>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</si>
  <si>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</si>
  <si>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</si>
  <si>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</si>
  <si>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</si>
  <si>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</si>
  <si>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</si>
  <si>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</si>
  <si>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</si>
  <si>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</si>
  <si>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</si>
  <si>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</si>
  <si>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</si>
  <si>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</si>
  <si>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</si>
  <si>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</si>
  <si>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</si>
  <si>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</si>
  <si>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</si>
  <si>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</si>
  <si>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</si>
  <si>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</si>
  <si>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</si>
  <si>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</si>
  <si>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</si>
  <si>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</si>
  <si>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</si>
  <si>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</si>
  <si>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</si>
  <si>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</si>
  <si>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</si>
  <si>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</si>
  <si>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</si>
  <si>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</si>
  <si>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</si>
  <si>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</si>
  <si>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</si>
  <si>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</si>
  <si>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</si>
  <si>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</si>
  <si>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</si>
  <si>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</si>
  <si>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</si>
  <si>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</si>
  <si>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</si>
  <si>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</si>
  <si>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</si>
  <si>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</si>
  <si>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</si>
  <si>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</si>
  <si>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</si>
  <si>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</si>
  <si>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</si>
  <si>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</si>
  <si>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</si>
  <si>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</si>
  <si>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</si>
  <si>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</si>
  <si>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</si>
  <si>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</si>
  <si>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</si>
  <si>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</si>
  <si>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</si>
  <si>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</si>
  <si>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</si>
  <si>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</si>
  <si>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</si>
  <si>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</si>
  <si>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</si>
  <si>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</si>
  <si>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</si>
  <si>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</si>
  <si>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</si>
  <si>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</si>
  <si>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</si>
  <si>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</si>
  <si>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</si>
  <si>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</si>
  <si>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</si>
  <si>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</si>
  <si>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</si>
  <si>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</si>
  <si>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</si>
  <si>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</si>
  <si>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</si>
  <si>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</si>
  <si>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</si>
  <si>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</si>
  <si>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</si>
  <si>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</si>
  <si>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</si>
  <si>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</si>
  <si>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</si>
  <si>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</si>
  <si>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</si>
  <si>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</si>
  <si>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</si>
  <si>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</si>
  <si>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</si>
  <si>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</si>
  <si>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</si>
  <si>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</si>
  <si>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</si>
  <si>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</si>
  <si>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</si>
  <si>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</si>
  <si>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</si>
  <si>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</si>
  <si>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</si>
  <si>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</si>
  <si>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</si>
  <si>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</si>
  <si>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</si>
  <si>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</si>
  <si>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</si>
  <si>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</si>
  <si>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</si>
  <si>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</si>
  <si>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</si>
  <si>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</si>
  <si>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</si>
  <si>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</si>
  <si>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</si>
  <si>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</si>
  <si>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</si>
  <si>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</si>
  <si>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</si>
  <si>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</si>
  <si>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</si>
  <si>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</si>
  <si>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</si>
  <si>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</si>
  <si>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</si>
  <si>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</si>
  <si>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</si>
  <si>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</si>
  <si>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</si>
  <si>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</si>
  <si>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</si>
  <si>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</si>
  <si>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</si>
  <si>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</si>
  <si>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</si>
  <si>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</si>
  <si>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</si>
  <si>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</si>
  <si>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</si>
  <si>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</si>
  <si>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</si>
  <si>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</si>
  <si>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</si>
  <si>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</si>
  <si>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</si>
  <si>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</si>
  <si>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</si>
  <si>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</si>
  <si>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</si>
  <si>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</si>
  <si>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</si>
  <si>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</si>
  <si>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</si>
  <si>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</si>
  <si>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</si>
  <si>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</si>
  <si>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</si>
  <si>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</si>
  <si>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</si>
  <si>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</si>
  <si>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</si>
  <si>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</si>
  <si>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</si>
  <si>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</si>
  <si>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</si>
  <si>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</si>
  <si>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</si>
  <si>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</si>
  <si>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</si>
  <si>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</si>
  <si>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</si>
  <si>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</si>
  <si>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</si>
  <si>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</si>
  <si>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</si>
  <si>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</si>
  <si>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</si>
  <si>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</si>
  <si>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</si>
  <si>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</si>
  <si>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</si>
  <si>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</si>
  <si>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</si>
  <si>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</si>
  <si>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</si>
  <si>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</si>
  <si>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</si>
  <si>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</si>
  <si>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</si>
  <si>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</si>
  <si>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</si>
  <si>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</si>
  <si>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</si>
  <si>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</si>
  <si>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</si>
  <si>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</si>
  <si>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</si>
  <si>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</si>
  <si>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</si>
  <si>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</si>
  <si>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</si>
  <si>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</si>
  <si>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</si>
  <si>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</si>
  <si>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</si>
  <si>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</si>
  <si>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</si>
  <si>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</si>
  <si>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</si>
  <si>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</si>
  <si>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</si>
  <si>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</si>
  <si>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</si>
  <si>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</si>
  <si>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</si>
  <si>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</si>
  <si>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</si>
  <si>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</si>
  <si>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</si>
  <si>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</si>
  <si>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</si>
  <si>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</si>
  <si>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</si>
  <si>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</si>
  <si>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</si>
  <si>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</si>
  <si>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</si>
  <si>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</si>
  <si>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</si>
  <si>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</si>
  <si>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</si>
  <si>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</si>
  <si>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</si>
  <si>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</si>
  <si>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</si>
  <si>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</si>
  <si>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</si>
  <si>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</si>
  <si>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</si>
  <si>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</si>
  <si>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</si>
  <si>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</si>
  <si>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</si>
  <si>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</si>
  <si>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</si>
  <si>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</si>
  <si>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</si>
  <si>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</si>
  <si>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</si>
  <si>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</si>
  <si>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</si>
  <si>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</si>
  <si>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</si>
  <si>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</si>
  <si>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</si>
  <si>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</si>
  <si>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</si>
  <si>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</si>
  <si>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</si>
  <si>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</si>
  <si>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</si>
  <si>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</si>
  <si>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</si>
  <si>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</si>
  <si>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</si>
  <si>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</si>
  <si>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</si>
  <si>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</si>
  <si>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</si>
  <si>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</si>
  <si>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</si>
  <si>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</si>
  <si>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</si>
  <si>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</si>
  <si>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</si>
  <si>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</si>
  <si>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</si>
  <si>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</si>
  <si>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</si>
  <si>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</si>
  <si>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</si>
  <si>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</si>
  <si>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</si>
  <si>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</si>
  <si>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</si>
  <si>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</si>
  <si>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</si>
  <si>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</si>
  <si>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</si>
  <si>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</si>
  <si>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</si>
  <si>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</si>
  <si>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</si>
  <si>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</si>
  <si>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</si>
  <si>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</si>
  <si>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</si>
  <si>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</si>
  <si>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</si>
  <si>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</si>
  <si>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</si>
  <si>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</si>
  <si>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</si>
  <si>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</si>
  <si>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</si>
  <si>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</si>
  <si>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</si>
  <si>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</si>
  <si>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</si>
  <si>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</si>
  <si>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</si>
  <si>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</si>
  <si>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</si>
  <si>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</si>
  <si>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</si>
  <si>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</si>
  <si>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</si>
  <si>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</si>
  <si>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</si>
  <si>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</si>
  <si>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</si>
  <si>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</si>
  <si>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</si>
  <si>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</si>
  <si>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</si>
  <si>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</si>
  <si>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</si>
  <si>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</si>
  <si>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</si>
  <si>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</si>
  <si>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</si>
  <si>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</si>
  <si>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</si>
  <si>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</si>
  <si>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</si>
  <si>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</si>
  <si>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</si>
  <si>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</si>
  <si>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</si>
  <si>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</si>
  <si>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</si>
  <si>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</si>
  <si>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</si>
  <si>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</si>
  <si>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</si>
  <si>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</si>
  <si>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</si>
  <si>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</si>
  <si>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</si>
  <si>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</si>
  <si>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</si>
  <si>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</si>
  <si>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</si>
  <si>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</si>
  <si>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</si>
  <si>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</si>
  <si>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</si>
  <si>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</si>
  <si>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</si>
  <si>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</si>
  <si>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</si>
  <si>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</si>
  <si>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</si>
  <si>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</si>
  <si>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</si>
  <si>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</si>
  <si>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</si>
  <si>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</si>
  <si>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</si>
  <si>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</si>
  <si>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</si>
  <si>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</si>
  <si>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</si>
  <si>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</si>
  <si>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</si>
  <si>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</si>
  <si>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</si>
  <si>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</si>
  <si>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</si>
  <si>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</si>
  <si>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</si>
  <si>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</si>
  <si>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</si>
  <si>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</si>
  <si>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</si>
  <si>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</si>
  <si>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</si>
  <si>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</si>
  <si>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</si>
  <si>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</si>
  <si>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</si>
  <si>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</si>
  <si>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</si>
  <si>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</si>
  <si>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</si>
  <si>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</si>
  <si>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</si>
  <si>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</si>
  <si>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</si>
  <si>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</si>
  <si>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</si>
  <si>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</si>
  <si>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</si>
  <si>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</si>
  <si>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</si>
  <si>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</si>
  <si>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</si>
  <si>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</si>
  <si>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</si>
  <si>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</si>
  <si>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</si>
  <si>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</si>
  <si>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</si>
  <si>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</si>
  <si>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</si>
  <si>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</si>
  <si>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</si>
  <si>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</si>
  <si>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</si>
  <si>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</si>
  <si>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</si>
  <si>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</si>
  <si>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</si>
  <si>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</si>
  <si>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</si>
  <si>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</si>
  <si>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</si>
  <si>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</si>
  <si>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</si>
  <si>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</si>
  <si>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</si>
  <si>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</si>
  <si>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</si>
  <si>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</si>
  <si>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</si>
  <si>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</si>
  <si>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</si>
  <si>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</si>
  <si>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</si>
  <si>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</si>
  <si>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</si>
  <si>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</si>
  <si>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</si>
  <si>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</si>
  <si>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</si>
  <si>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</si>
  <si>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</si>
  <si>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</si>
  <si>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</si>
  <si>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</si>
  <si>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</si>
  <si>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</si>
  <si>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</si>
  <si>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</si>
  <si>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</si>
  <si>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</si>
  <si>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</si>
  <si>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</si>
  <si>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</si>
  <si>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</si>
  <si>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</si>
  <si>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</si>
  <si>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</si>
  <si>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</si>
  <si>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</si>
  <si>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</si>
  <si>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</si>
  <si>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</si>
  <si>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</si>
  <si>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</si>
  <si>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</si>
  <si>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</si>
  <si>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</si>
  <si>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</si>
  <si>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</si>
  <si>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</si>
  <si>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</si>
  <si>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</si>
  <si>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</si>
  <si>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</si>
  <si>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</si>
  <si>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</si>
  <si>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</si>
  <si>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</si>
  <si>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</si>
  <si>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</si>
  <si>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</si>
  <si>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</si>
  <si>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</si>
  <si>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</si>
  <si>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</si>
  <si>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</si>
  <si>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</si>
  <si>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</si>
  <si>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</si>
  <si>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</si>
  <si>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</si>
  <si>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</si>
  <si>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</si>
  <si>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</si>
  <si>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</si>
  <si>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</si>
  <si>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</si>
  <si>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</si>
  <si>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</si>
  <si>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</si>
  <si>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</si>
  <si>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</si>
  <si>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</si>
  <si>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</si>
  <si>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</si>
  <si>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</si>
  <si>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</si>
  <si>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</si>
  <si>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</si>
  <si>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</si>
  <si>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</si>
  <si>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</si>
  <si>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</si>
  <si>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</si>
  <si>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</si>
  <si>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</si>
  <si>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</si>
  <si>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</si>
  <si>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</si>
  <si>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</si>
  <si>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</si>
  <si>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</si>
  <si>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</si>
  <si>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</si>
  <si>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</si>
  <si>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</si>
  <si>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</si>
  <si>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</si>
  <si>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</si>
  <si>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</si>
  <si>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</si>
  <si>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</si>
  <si>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</si>
  <si>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</si>
  <si>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</si>
  <si>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</si>
  <si>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</si>
  <si>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</si>
  <si>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</si>
  <si>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</si>
  <si>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</si>
  <si>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</si>
  <si>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</si>
  <si>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</si>
  <si>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</si>
  <si>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</si>
  <si>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</si>
  <si>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</si>
  <si>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</si>
  <si>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</si>
  <si>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</si>
  <si>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</si>
  <si>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</si>
  <si>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</si>
  <si>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</si>
  <si>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</si>
  <si>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</si>
  <si>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</si>
  <si>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</si>
  <si>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</si>
  <si>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</si>
  <si>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</si>
  <si>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</si>
  <si>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</si>
  <si>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</si>
  <si>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</si>
  <si>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</si>
  <si>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</si>
  <si>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</si>
  <si>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</si>
  <si>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</si>
  <si>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</si>
  <si>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</si>
  <si>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</si>
  <si>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</si>
  <si>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</si>
  <si>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</si>
  <si>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</si>
  <si>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</si>
  <si>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</si>
  <si>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</si>
  <si>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</si>
  <si>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</si>
  <si>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</si>
  <si>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</si>
  <si>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</si>
  <si>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</si>
  <si>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</si>
  <si>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</si>
  <si>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</si>
  <si>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</si>
  <si>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</si>
  <si>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</si>
  <si>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</si>
  <si>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</si>
  <si>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</si>
  <si>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</si>
  <si>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</si>
  <si>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</si>
  <si>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</si>
  <si>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</si>
  <si>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</si>
  <si>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</si>
  <si>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</si>
  <si>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</si>
  <si>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</si>
  <si>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</si>
  <si>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</si>
  <si>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</si>
  <si>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</si>
  <si>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</si>
  <si>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</si>
  <si>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</si>
  <si>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</si>
  <si>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</si>
  <si>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</si>
  <si>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</si>
  <si>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</si>
  <si>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</si>
  <si>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</si>
  <si>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</si>
  <si>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</si>
  <si>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</si>
  <si>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</si>
  <si>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</si>
  <si>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</si>
  <si>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</si>
  <si>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</si>
  <si>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</si>
  <si>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</si>
  <si>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</si>
  <si>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</si>
  <si>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</si>
  <si>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</si>
  <si>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</si>
  <si>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</si>
  <si>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</si>
  <si>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</si>
  <si>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</si>
  <si>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</si>
  <si>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</si>
  <si>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</si>
  <si>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</si>
  <si>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</si>
  <si>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</si>
  <si>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</si>
  <si>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</si>
  <si>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</si>
  <si>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</si>
  <si>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</si>
  <si>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</si>
  <si>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</si>
  <si>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</si>
  <si>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</si>
  <si>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</si>
  <si>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</si>
  <si>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</si>
  <si>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</si>
  <si>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</si>
  <si>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</si>
  <si>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</si>
  <si>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</si>
  <si>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</si>
  <si>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</si>
  <si>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</si>
  <si>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</si>
  <si>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</si>
  <si>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</si>
  <si>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</si>
  <si>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</si>
  <si>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</si>
  <si>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</si>
  <si>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</si>
  <si>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</si>
  <si>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</si>
  <si>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</si>
  <si>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</si>
  <si>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</si>
  <si>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</si>
  <si>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</si>
  <si>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</si>
  <si>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</si>
  <si>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</si>
  <si>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</si>
  <si>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</si>
  <si>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</si>
  <si>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</si>
  <si>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</si>
  <si>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</si>
  <si>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</si>
  <si>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</si>
  <si>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</si>
  <si>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</si>
  <si>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</si>
  <si>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</si>
  <si>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</si>
  <si>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</si>
  <si>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</si>
  <si>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</si>
  <si>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</si>
  <si>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</si>
  <si>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</si>
  <si>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</si>
  <si>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</si>
  <si>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</si>
  <si>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</si>
  <si>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</si>
  <si>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</si>
  <si>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</si>
  <si>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</si>
  <si>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</si>
  <si>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</si>
  <si>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</si>
  <si>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</si>
  <si>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</si>
  <si>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</si>
  <si>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</si>
  <si>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</si>
  <si>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</si>
  <si>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</si>
  <si>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</si>
  <si>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</si>
  <si>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</si>
  <si>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</si>
  <si>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</si>
  <si>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</si>
  <si>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</si>
  <si>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</si>
  <si>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</si>
  <si>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</si>
  <si>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</si>
  <si>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</si>
  <si>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</si>
  <si>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</si>
  <si>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</si>
  <si>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</si>
  <si>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</si>
  <si>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</si>
  <si>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</si>
  <si>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</si>
  <si>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</si>
  <si>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</si>
  <si>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</si>
  <si>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</si>
  <si>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</si>
  <si>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</si>
  <si>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</si>
  <si>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</si>
  <si>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</si>
  <si>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</si>
  <si>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</si>
  <si>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</si>
  <si>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</si>
  <si>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</si>
  <si>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</si>
  <si>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</si>
  <si>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</si>
  <si>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</si>
  <si>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</si>
  <si>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</si>
  <si>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</si>
  <si>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</si>
  <si>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</si>
  <si>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</si>
  <si>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</si>
  <si>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</si>
  <si>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</si>
  <si>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</si>
  <si>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</si>
  <si>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</si>
  <si>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</si>
  <si>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</si>
  <si>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</si>
  <si>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</si>
  <si>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</si>
  <si>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</si>
  <si>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</si>
  <si>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</si>
  <si>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</si>
  <si>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</si>
  <si>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</si>
  <si>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</si>
  <si>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</si>
  <si>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</si>
  <si>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</si>
  <si>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</si>
  <si>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</si>
  <si>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</si>
  <si>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</si>
  <si>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</si>
  <si>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</si>
  <si>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</si>
  <si>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</si>
  <si>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</si>
  <si>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</si>
  <si>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</si>
  <si>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</si>
  <si>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</si>
  <si>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</si>
  <si>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</si>
  <si>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</si>
  <si>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</si>
  <si>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</si>
  <si>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</si>
  <si>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</si>
  <si>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</si>
  <si>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</si>
  <si>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</si>
  <si>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</si>
  <si>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</si>
  <si>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</si>
  <si>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</si>
  <si>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</si>
  <si>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</si>
  <si>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</si>
  <si>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</si>
  <si>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</si>
  <si>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</si>
  <si>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</si>
  <si>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</si>
  <si>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</si>
  <si>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</si>
  <si>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</si>
  <si>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</si>
  <si>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</si>
  <si>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</si>
  <si>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</si>
  <si>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</si>
  <si>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</si>
  <si>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</si>
  <si>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</si>
  <si>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</si>
  <si>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</si>
  <si>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</si>
  <si>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</si>
  <si>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</si>
  <si>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</si>
  <si>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</si>
  <si>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</si>
  <si>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</si>
  <si>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</si>
  <si>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</si>
  <si>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</si>
  <si>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</si>
  <si>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</si>
  <si>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</si>
  <si>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</si>
  <si>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</si>
  <si>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</si>
  <si>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</si>
  <si>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</si>
  <si>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</si>
  <si>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</si>
  <si>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</si>
  <si>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</si>
  <si>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</si>
  <si>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</si>
  <si>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</si>
  <si>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</si>
  <si>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</si>
  <si>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</si>
  <si>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</si>
  <si>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</si>
  <si>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</si>
  <si>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</si>
  <si>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</si>
  <si>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</si>
  <si>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</si>
  <si>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</si>
  <si>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</si>
  <si>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</si>
  <si>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</si>
  <si>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</si>
  <si>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</si>
  <si>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</si>
  <si>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</si>
  <si>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</si>
  <si>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</si>
  <si>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</si>
  <si>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</si>
  <si>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</si>
  <si>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</si>
  <si>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</si>
  <si>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</si>
  <si>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</si>
  <si>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</si>
  <si>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</si>
  <si>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</si>
  <si>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</si>
  <si>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</si>
  <si>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</si>
  <si>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</si>
  <si>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</si>
  <si>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</si>
  <si>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</si>
  <si>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</si>
  <si>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</si>
  <si>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</si>
  <si>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</si>
  <si>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</si>
  <si>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</si>
  <si>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</si>
  <si>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</si>
  <si>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</si>
  <si>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</si>
  <si>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</si>
  <si>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</si>
  <si>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</si>
  <si>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</si>
  <si>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</si>
  <si>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</si>
  <si>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</si>
  <si>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</si>
  <si>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</si>
  <si>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</si>
  <si>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</si>
  <si>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</si>
  <si>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</si>
  <si>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</si>
  <si>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</si>
  <si>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</si>
  <si>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</si>
  <si>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</si>
  <si>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</si>
  <si>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</si>
  <si>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</si>
  <si>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</si>
  <si>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</si>
  <si>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</si>
  <si>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</si>
  <si>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</si>
  <si>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</si>
  <si>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</si>
  <si>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</si>
  <si>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</si>
  <si>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</si>
  <si>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</si>
  <si>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</si>
  <si>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</si>
  <si>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</si>
  <si>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</si>
  <si>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</si>
  <si>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</si>
  <si>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</si>
  <si>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</si>
  <si>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</si>
  <si>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</si>
  <si>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</si>
  <si>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</si>
  <si>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</si>
  <si>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</si>
  <si>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</si>
  <si>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</si>
  <si>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</si>
  <si>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</si>
  <si>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</si>
  <si>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</si>
  <si>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</si>
  <si>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</si>
  <si>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</si>
  <si>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</si>
  <si>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</si>
  <si>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</si>
  <si>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</si>
  <si>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</si>
  <si>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</si>
  <si>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</si>
  <si>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</si>
  <si>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</si>
  <si>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</si>
  <si>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</si>
  <si>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</si>
  <si>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</si>
  <si>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</si>
  <si>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</si>
  <si>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</si>
  <si>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</si>
  <si>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</si>
  <si>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</si>
  <si>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</si>
  <si>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</si>
  <si>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</si>
  <si>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</si>
  <si>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</si>
  <si>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</si>
  <si>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</si>
  <si>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</si>
  <si>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</si>
  <si>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</si>
  <si>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</si>
  <si>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</si>
  <si>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</si>
  <si>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</si>
  <si>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</si>
  <si>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</si>
  <si>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</si>
  <si>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</si>
  <si>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</si>
  <si>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</si>
  <si>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</si>
  <si>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</si>
  <si>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</si>
  <si>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</si>
  <si>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</si>
  <si>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</si>
  <si>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</si>
  <si>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</si>
  <si>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</si>
  <si>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</si>
  <si>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</si>
  <si>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</si>
  <si>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</si>
  <si>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</si>
  <si>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</si>
  <si>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</si>
  <si>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</si>
  <si>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</si>
  <si>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</si>
  <si>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</si>
  <si>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</si>
  <si>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</si>
  <si>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</si>
  <si>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</si>
  <si>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</si>
  <si>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</si>
  <si>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</si>
  <si>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</si>
  <si>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</si>
  <si>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</si>
  <si>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</si>
  <si>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</si>
  <si>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</si>
  <si>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</si>
  <si>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</si>
  <si>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</si>
  <si>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</si>
  <si>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</si>
  <si>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</si>
  <si>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</si>
  <si>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</si>
  <si>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</si>
  <si>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</si>
  <si>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</si>
  <si>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</si>
  <si>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</si>
  <si>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</si>
  <si>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</si>
  <si>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</si>
  <si>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</si>
  <si>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</si>
  <si>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</si>
  <si>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</si>
  <si>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</si>
  <si>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</si>
  <si>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</si>
  <si>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</si>
  <si>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</si>
  <si>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</si>
  <si>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</si>
  <si>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</si>
  <si>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</si>
  <si>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</si>
  <si>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</si>
  <si>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</si>
  <si>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</si>
  <si>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</si>
  <si>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</si>
  <si>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</si>
  <si>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</si>
  <si>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</si>
  <si>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</si>
  <si>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</si>
  <si>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</si>
  <si>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</si>
  <si>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</si>
  <si>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</si>
  <si>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</si>
  <si>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</si>
  <si>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</si>
  <si>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</si>
  <si>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</si>
  <si>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</si>
  <si>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</si>
  <si>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</si>
  <si>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</si>
  <si>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</si>
  <si>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</si>
  <si>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</si>
  <si>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</si>
  <si>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</si>
  <si>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</si>
  <si>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</si>
  <si>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</si>
  <si>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</si>
  <si>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</si>
  <si>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</si>
  <si>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</si>
  <si>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</si>
  <si>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</si>
  <si>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</si>
  <si>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</si>
  <si>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</si>
  <si>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</si>
  <si>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</si>
  <si>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</si>
  <si>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</si>
  <si>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</si>
  <si>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</si>
  <si>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</si>
  <si>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</si>
  <si>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</si>
  <si>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</si>
  <si>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</si>
  <si>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</si>
  <si>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</si>
  <si>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</si>
  <si>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</si>
  <si>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</si>
  <si>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</si>
  <si>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</si>
  <si>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</si>
  <si>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</si>
  <si>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</si>
  <si>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</si>
  <si>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</si>
  <si>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</si>
  <si>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</si>
  <si>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</si>
  <si>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</si>
  <si>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</si>
  <si>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</si>
  <si>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</si>
  <si>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</si>
  <si>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</si>
  <si>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</si>
  <si>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</si>
  <si>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</si>
  <si>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</si>
  <si>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</si>
  <si>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</si>
  <si>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</si>
  <si>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</si>
  <si>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</si>
  <si>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</si>
  <si>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</si>
  <si>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</si>
  <si>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</si>
  <si>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</si>
  <si>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</si>
  <si>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</si>
  <si>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</si>
  <si>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</si>
  <si>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</si>
  <si>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</si>
  <si>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</si>
  <si>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</si>
  <si>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</si>
  <si>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</si>
  <si>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</si>
  <si>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</si>
  <si>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</si>
  <si>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</si>
  <si>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</si>
  <si>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</si>
  <si>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</si>
  <si>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</si>
  <si>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</si>
  <si>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</si>
  <si>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</si>
  <si>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</si>
  <si>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</si>
  <si>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</si>
  <si>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</si>
  <si>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</si>
  <si>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</si>
  <si>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</si>
  <si>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</si>
  <si>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</si>
  <si>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</si>
  <si>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</si>
  <si>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</si>
  <si>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</si>
  <si>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</si>
  <si>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</si>
  <si>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</si>
  <si>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</si>
  <si>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</si>
  <si>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</si>
  <si>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</si>
  <si>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</si>
  <si>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</si>
  <si>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</si>
  <si>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</si>
  <si>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</si>
  <si>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</si>
  <si>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</si>
  <si>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</si>
  <si>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</si>
  <si>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</si>
  <si>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</si>
  <si>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</si>
  <si>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</si>
  <si>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</si>
  <si>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</si>
  <si>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</si>
  <si>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</si>
  <si>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</si>
  <si>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</si>
  <si>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</si>
  <si>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</si>
  <si>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</si>
  <si>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</si>
  <si>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</si>
  <si>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</si>
  <si>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</si>
  <si>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</si>
  <si>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</si>
  <si>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</si>
  <si>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</si>
  <si>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</si>
  <si>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</si>
  <si>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</si>
  <si>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</si>
  <si>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</si>
  <si>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</si>
  <si>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</si>
  <si>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</si>
  <si>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</si>
  <si>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</si>
  <si>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</si>
  <si>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</si>
  <si>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</si>
  <si>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</si>
  <si>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</si>
  <si>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</si>
  <si>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</si>
  <si>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</si>
  <si>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</si>
  <si>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</si>
  <si>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</si>
  <si>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</si>
  <si>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</si>
  <si>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</si>
  <si>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</si>
  <si>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</si>
  <si>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</si>
  <si>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</si>
  <si>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</si>
  <si>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</si>
  <si>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</si>
  <si>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</si>
  <si>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</si>
  <si>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</si>
  <si>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</si>
  <si>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</si>
  <si>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</si>
  <si>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</si>
  <si>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</si>
  <si>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</si>
  <si>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</si>
  <si>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</si>
  <si>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</si>
  <si>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</si>
  <si>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</si>
  <si>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</si>
  <si>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</si>
  <si>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</si>
  <si>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</si>
  <si>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</si>
  <si>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</si>
  <si>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</si>
  <si>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</si>
  <si>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</si>
  <si>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</si>
  <si>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</si>
  <si>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</si>
  <si>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</si>
  <si>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</si>
  <si>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</si>
  <si>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</si>
  <si>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</si>
  <si>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</si>
  <si>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</si>
  <si>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</si>
  <si>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</si>
  <si>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</si>
  <si>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</si>
  <si>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</si>
  <si>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</si>
  <si>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</si>
  <si>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</si>
  <si>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</si>
  <si>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</si>
  <si>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</si>
  <si>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</si>
  <si>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</si>
  <si>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</si>
  <si>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</si>
  <si>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</si>
  <si>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</si>
  <si>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</si>
  <si>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</si>
  <si>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</si>
  <si>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</si>
  <si>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</si>
  <si>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</si>
  <si>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</si>
  <si>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</si>
  <si>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</si>
  <si>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</si>
  <si>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</si>
  <si>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</si>
  <si>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</si>
  <si>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</si>
  <si>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</si>
  <si>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</si>
  <si>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</si>
  <si>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</si>
  <si>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</si>
  <si>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</si>
  <si>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</si>
  <si>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</si>
  <si>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</si>
  <si>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</si>
  <si>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</si>
  <si>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</si>
  <si>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</si>
  <si>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</si>
  <si>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</si>
  <si>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</si>
  <si>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</si>
  <si>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</si>
  <si>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</si>
  <si>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</si>
  <si>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</si>
  <si>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</si>
  <si>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</si>
  <si>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</si>
  <si>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</si>
  <si>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</si>
  <si>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</si>
  <si>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</si>
  <si>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</si>
  <si>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</si>
  <si>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</si>
  <si>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</si>
  <si>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</si>
  <si>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</si>
  <si>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</si>
  <si>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</si>
  <si>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</si>
  <si>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</si>
  <si>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</si>
  <si>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</si>
  <si>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</si>
  <si>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</si>
  <si>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</si>
  <si>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</si>
  <si>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</si>
  <si>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</si>
  <si>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</si>
  <si>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</si>
  <si>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</si>
  <si>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</si>
  <si>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</si>
  <si>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</si>
  <si>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</si>
  <si>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</si>
  <si>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</si>
  <si>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</si>
  <si>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</si>
  <si>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</si>
  <si>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</si>
  <si>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</si>
  <si>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</si>
  <si>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</si>
  <si>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</si>
  <si>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</si>
  <si>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</si>
  <si>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</si>
  <si>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</si>
  <si>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</si>
  <si>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</si>
  <si>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</si>
  <si>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</si>
  <si>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</si>
  <si>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</si>
  <si>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</si>
  <si>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</si>
  <si>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</si>
  <si>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</si>
  <si>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</si>
  <si>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</si>
  <si>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</si>
  <si>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</si>
  <si>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</si>
  <si>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</si>
  <si>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</si>
  <si>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</si>
  <si>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</si>
  <si>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</si>
  <si>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</si>
  <si>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</si>
  <si>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</si>
  <si>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</si>
  <si>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</si>
  <si>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</si>
  <si>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</si>
  <si>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</si>
  <si>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</si>
  <si>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</si>
  <si>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</si>
  <si>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</si>
  <si>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</si>
  <si>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</si>
  <si>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</si>
  <si>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</si>
  <si>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</si>
  <si>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</si>
  <si>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</si>
  <si>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</si>
  <si>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</si>
  <si>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</si>
  <si>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</si>
  <si>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</si>
  <si>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</si>
  <si>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</si>
  <si>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</si>
  <si>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</si>
  <si>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</si>
  <si>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</si>
  <si>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</si>
  <si>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</si>
  <si>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</si>
  <si>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</si>
  <si>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</si>
  <si>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</si>
  <si>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</si>
  <si>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</si>
  <si>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</si>
  <si>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</si>
  <si>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</si>
  <si>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</si>
  <si>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</si>
  <si>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</si>
  <si>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</si>
  <si>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</si>
  <si>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</si>
  <si>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</si>
  <si>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</si>
  <si>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</si>
  <si>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</si>
  <si>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</si>
  <si>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</si>
  <si>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</si>
  <si>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</si>
  <si>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</si>
  <si>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</si>
  <si>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</si>
  <si>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</si>
  <si>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</si>
  <si>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</si>
  <si>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</si>
  <si>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</si>
  <si>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</si>
  <si>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</si>
  <si>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</si>
  <si>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</si>
  <si>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</si>
  <si>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</si>
  <si>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</si>
  <si>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</si>
  <si>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</si>
  <si>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</si>
  <si>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</si>
  <si>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</si>
  <si>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</si>
  <si>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</si>
  <si>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</si>
  <si>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</si>
  <si>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</si>
  <si>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</si>
  <si>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</si>
  <si>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</si>
  <si>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</si>
  <si>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</si>
  <si>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</si>
  <si>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</si>
  <si>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</si>
  <si>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</si>
  <si>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</si>
  <si>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</si>
  <si>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</si>
  <si>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</si>
  <si>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</si>
  <si>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</si>
  <si>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</si>
  <si>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</si>
  <si>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</si>
  <si>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</si>
  <si>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</si>
  <si>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</si>
  <si>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</si>
  <si>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</si>
  <si>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</si>
  <si>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</si>
  <si>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</si>
  <si>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</si>
  <si>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</si>
  <si>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</si>
  <si>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</si>
  <si>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</si>
  <si>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</si>
  <si>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</si>
  <si>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</si>
  <si>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</si>
  <si>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</si>
  <si>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</si>
  <si>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</si>
  <si>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</si>
  <si>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</si>
  <si>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</si>
  <si>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</si>
  <si>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</si>
  <si>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</si>
  <si>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</si>
  <si>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</si>
  <si>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</si>
  <si>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</si>
  <si>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</si>
  <si>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</si>
  <si>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</si>
  <si>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</si>
  <si>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</si>
  <si>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</si>
  <si>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</si>
  <si>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</si>
  <si>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</si>
  <si>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</si>
  <si>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</si>
  <si>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</si>
  <si>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</si>
  <si>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</si>
  <si>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</si>
  <si>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</si>
  <si>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</si>
  <si>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</si>
  <si>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</si>
  <si>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</si>
  <si>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</si>
  <si>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</si>
  <si>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</si>
  <si>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</si>
  <si>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</si>
  <si>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</si>
  <si>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</si>
  <si>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</si>
  <si>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</si>
  <si>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</si>
  <si>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</si>
  <si>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</si>
  <si>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</si>
  <si>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</si>
  <si>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</si>
  <si>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</si>
  <si>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</si>
  <si>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</si>
  <si>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</si>
  <si>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</si>
  <si>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</si>
  <si>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</si>
  <si>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</si>
  <si>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</si>
  <si>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</si>
  <si>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</si>
  <si>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</si>
  <si>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</si>
  <si>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</si>
  <si>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</si>
  <si>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</si>
  <si>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</si>
  <si>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</si>
  <si>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</si>
  <si>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</si>
  <si>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</si>
  <si>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</si>
  <si>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</si>
  <si>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</si>
  <si>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</si>
  <si>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</si>
  <si>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</si>
  <si>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</si>
  <si>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</si>
  <si>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</si>
  <si>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</si>
  <si>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</si>
  <si>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</si>
  <si>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</si>
  <si>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</si>
  <si>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</si>
  <si>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</si>
  <si>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</si>
  <si>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</si>
  <si>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</si>
  <si>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</si>
  <si>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</si>
  <si>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</si>
  <si>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</si>
  <si>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</si>
  <si>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</si>
  <si>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</si>
  <si>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</si>
  <si>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</si>
  <si>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</si>
  <si>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</si>
  <si>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</si>
  <si>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</si>
  <si>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</si>
  <si>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</si>
  <si>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</si>
  <si>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</si>
  <si>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</si>
  <si>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</si>
  <si>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</si>
  <si>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</si>
  <si>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</si>
  <si>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</si>
  <si>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</si>
  <si>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</si>
  <si>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</si>
  <si>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</si>
  <si>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</si>
  <si>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</si>
  <si>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</si>
  <si>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</si>
  <si>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</si>
  <si>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</si>
  <si>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</si>
  <si>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</si>
  <si>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</si>
  <si>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</si>
  <si>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</si>
  <si>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</si>
  <si>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</si>
  <si>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</si>
  <si>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</si>
  <si>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</si>
  <si>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</si>
  <si>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</si>
  <si>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</si>
  <si>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</si>
  <si>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</si>
  <si>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</si>
  <si>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</si>
  <si>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</si>
  <si>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</si>
  <si>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</si>
  <si>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</si>
  <si>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</si>
  <si>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</si>
  <si>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</si>
  <si>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</si>
  <si>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</si>
  <si>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</si>
  <si>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</si>
  <si>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</si>
  <si>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</si>
  <si>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</si>
  <si>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</si>
  <si>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</si>
  <si>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</si>
  <si>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</si>
  <si>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</si>
  <si>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</si>
  <si>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</si>
  <si>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</si>
  <si>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</si>
  <si>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</si>
  <si>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</si>
  <si>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</si>
  <si>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</si>
  <si>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</si>
  <si>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</si>
  <si>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</si>
  <si>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</si>
  <si>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</si>
  <si>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</si>
  <si>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</si>
  <si>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</si>
  <si>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</si>
  <si>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</si>
  <si>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</si>
  <si>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</si>
  <si>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</si>
  <si>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</si>
  <si>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</si>
  <si>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</si>
  <si>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</si>
  <si>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</si>
  <si>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</si>
  <si>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</si>
  <si>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</si>
  <si>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</si>
  <si>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</si>
  <si>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</si>
  <si>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</si>
  <si>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</si>
  <si>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</si>
  <si>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</si>
  <si>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</si>
  <si>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</si>
  <si>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</si>
  <si>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</si>
  <si>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</si>
  <si>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</si>
  <si>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</si>
  <si>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</si>
  <si>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</si>
  <si>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</si>
  <si>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</si>
  <si>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</si>
  <si>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</si>
  <si>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</si>
  <si>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</si>
  <si>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</si>
  <si>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</si>
  <si>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</si>
  <si>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</si>
  <si>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</si>
  <si>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</si>
  <si>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</si>
  <si>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</si>
  <si>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</si>
  <si>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</si>
  <si>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</si>
  <si>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</si>
  <si>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</si>
  <si>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</si>
  <si>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</si>
  <si>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</si>
  <si>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</si>
  <si>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</si>
  <si>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</si>
  <si>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</si>
  <si>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</si>
  <si>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</si>
  <si>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</si>
  <si>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</si>
  <si>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</si>
  <si>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</si>
  <si>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</si>
  <si>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</si>
  <si>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</si>
  <si>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</si>
  <si>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</si>
  <si>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</si>
  <si>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</si>
  <si>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</si>
  <si>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</si>
  <si>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</si>
  <si>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</si>
  <si>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</si>
  <si>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</si>
  <si>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</si>
  <si>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</si>
  <si>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</si>
  <si>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</si>
  <si>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</si>
  <si>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</si>
  <si>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</si>
  <si>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</si>
  <si>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</si>
  <si>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</si>
  <si>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</si>
  <si>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</si>
  <si>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</si>
  <si>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</si>
  <si>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</si>
  <si>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</si>
  <si>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</si>
  <si>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</si>
  <si>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</si>
  <si>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</si>
  <si>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</si>
  <si>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</si>
  <si>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</si>
  <si>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</si>
  <si>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</si>
  <si>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</si>
  <si>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</si>
  <si>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</si>
  <si>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</si>
  <si>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</si>
  <si>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</si>
  <si>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</si>
  <si>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</si>
  <si>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</si>
  <si>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</si>
  <si>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</si>
  <si>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</si>
  <si>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</si>
  <si>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</si>
  <si>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</si>
  <si>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</si>
  <si>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</si>
  <si>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</si>
  <si>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</si>
  <si>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</si>
  <si>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</si>
  <si>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</si>
  <si>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</si>
  <si>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</si>
  <si>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</si>
  <si>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</si>
  <si>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</si>
  <si>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</si>
  <si>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</si>
  <si>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</si>
  <si>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</si>
  <si>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</si>
  <si>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</si>
  <si>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</si>
  <si>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</si>
  <si>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</si>
  <si>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</si>
  <si>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</si>
  <si>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</si>
  <si>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</si>
  <si>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</si>
  <si>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</si>
  <si>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</si>
  <si>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</si>
  <si>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</si>
  <si>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</si>
  <si>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</si>
  <si>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</si>
  <si>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</si>
  <si>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</si>
  <si>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</si>
  <si>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</si>
  <si>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</si>
  <si>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</si>
  <si>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</si>
  <si>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</si>
  <si>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</si>
  <si>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</si>
  <si>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</si>
  <si>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</si>
  <si>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</si>
  <si>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</si>
  <si>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</si>
  <si>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</si>
  <si>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</si>
  <si>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</si>
  <si>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</si>
  <si>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</si>
  <si>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</si>
  <si>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</si>
  <si>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</si>
  <si>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</si>
  <si>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</si>
  <si>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</si>
  <si>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</si>
  <si>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</si>
  <si>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</si>
  <si>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</si>
  <si>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</si>
  <si>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</si>
  <si>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</si>
  <si>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</si>
  <si>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</si>
  <si>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</si>
  <si>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</si>
  <si>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</si>
  <si>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</si>
  <si>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</si>
  <si>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</si>
  <si>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</si>
  <si>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</si>
  <si>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</si>
  <si>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</si>
  <si>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</si>
  <si>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</si>
  <si>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</si>
  <si>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</si>
  <si>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</si>
  <si>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</si>
  <si>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</si>
  <si>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</si>
  <si>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</si>
  <si>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</si>
  <si>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</si>
  <si>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</si>
  <si>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</si>
  <si>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</si>
  <si>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</si>
  <si>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</si>
  <si>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</si>
  <si>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</si>
  <si>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</si>
  <si>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</si>
  <si>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</si>
  <si>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</si>
  <si>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</si>
  <si>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</si>
  <si>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</si>
  <si>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</si>
  <si>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</si>
  <si>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</si>
  <si>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</si>
  <si>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</si>
  <si>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</si>
  <si>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</si>
  <si>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</si>
  <si>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</si>
  <si>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</si>
  <si>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</si>
  <si>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</si>
  <si>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</si>
  <si>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</si>
  <si>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</si>
  <si>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</si>
  <si>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</si>
  <si>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</si>
  <si>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</si>
  <si>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</si>
  <si>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</si>
  <si>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</si>
  <si>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</si>
  <si>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</si>
  <si>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</si>
  <si>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</si>
  <si>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</si>
  <si>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</si>
  <si>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</si>
  <si>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</si>
  <si>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</si>
  <si>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</si>
  <si>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</si>
  <si>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</si>
  <si>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</si>
  <si>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</si>
  <si>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</si>
  <si>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</si>
  <si>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</si>
  <si>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</si>
  <si>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</si>
  <si>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</si>
  <si>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</si>
  <si>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</si>
  <si>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</si>
  <si>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</si>
  <si>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</si>
  <si>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</si>
  <si>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</si>
  <si>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</si>
  <si>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</si>
  <si>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</si>
  <si>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</si>
  <si>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</si>
  <si>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</si>
  <si>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</si>
  <si>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</si>
  <si>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</si>
  <si>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</si>
  <si>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</si>
  <si>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</si>
  <si>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</si>
  <si>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</si>
  <si>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</si>
  <si>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</si>
  <si>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</si>
  <si>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</si>
  <si>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</si>
  <si>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</si>
  <si>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</si>
  <si>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</si>
  <si>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</si>
  <si>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</si>
  <si>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</si>
  <si>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</si>
  <si>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</si>
  <si>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</si>
  <si>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</si>
  <si>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</si>
  <si>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</si>
  <si>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</si>
  <si>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</si>
  <si>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</si>
  <si>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</si>
  <si>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</si>
  <si>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</si>
  <si>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</si>
  <si>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</si>
  <si>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</si>
  <si>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</si>
  <si>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</si>
  <si>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</si>
  <si>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</si>
  <si>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</si>
  <si>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</si>
  <si>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</si>
  <si>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</si>
  <si>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</si>
  <si>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</si>
  <si>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</si>
  <si>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</si>
  <si>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</si>
  <si>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</si>
  <si>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</si>
  <si>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</si>
  <si>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</si>
  <si>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</si>
  <si>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</si>
  <si>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</si>
  <si>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</si>
  <si>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</si>
  <si>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</si>
  <si>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</si>
  <si>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</si>
  <si>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</si>
  <si>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</si>
  <si>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</si>
  <si>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</si>
  <si>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</si>
  <si>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</si>
  <si>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</si>
  <si>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</si>
  <si>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</si>
  <si>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</si>
  <si>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</si>
  <si>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</si>
  <si>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</si>
  <si>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</si>
  <si>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</si>
  <si>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</si>
  <si>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</si>
  <si>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</si>
  <si>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</si>
  <si>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</si>
  <si>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</si>
  <si>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</si>
  <si>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</si>
  <si>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</si>
  <si>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</si>
  <si>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</si>
  <si>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</si>
  <si>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</si>
  <si>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</si>
  <si>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</si>
  <si>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</si>
  <si>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</si>
  <si>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</si>
  <si>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</si>
  <si>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</si>
  <si>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</si>
  <si>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</si>
  <si>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</si>
  <si>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</si>
  <si>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</si>
  <si>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</si>
  <si>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</si>
  <si>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</si>
  <si>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</si>
  <si>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</si>
  <si>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</si>
  <si>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</si>
  <si>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</si>
  <si>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</si>
  <si>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</si>
  <si>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</si>
  <si>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</si>
  <si>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</si>
  <si>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</si>
  <si>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</si>
  <si>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</si>
  <si>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</si>
  <si>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</si>
  <si>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</si>
  <si>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</si>
  <si>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</si>
  <si>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</si>
  <si>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</si>
  <si>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</si>
  <si>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</si>
  <si>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</si>
  <si>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</si>
  <si>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</si>
  <si>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</si>
  <si>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</si>
  <si>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</si>
  <si>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</si>
  <si>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</si>
  <si>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</si>
  <si>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</si>
  <si>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</si>
  <si>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</si>
  <si>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</si>
  <si>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</si>
  <si>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</si>
  <si>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</si>
  <si>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</si>
  <si>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</si>
  <si>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</si>
  <si>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</si>
  <si>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</si>
  <si>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</si>
  <si>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</si>
  <si>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</si>
  <si>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</si>
  <si>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</si>
  <si>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</si>
  <si>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</si>
  <si>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</si>
  <si>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</si>
  <si>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</si>
  <si>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</si>
  <si>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</si>
  <si>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</si>
  <si>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</si>
  <si>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</si>
  <si>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</si>
  <si>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</si>
  <si>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</si>
  <si>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</si>
  <si>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</si>
  <si>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</si>
  <si>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</si>
  <si>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</si>
  <si>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</si>
  <si>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</si>
  <si>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</si>
  <si>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</si>
  <si>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</si>
  <si>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</si>
  <si>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</si>
  <si>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</si>
  <si>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</si>
  <si>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</si>
  <si>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</si>
  <si>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</si>
  <si>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</si>
  <si>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</si>
  <si>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</si>
  <si>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</si>
  <si>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</si>
  <si>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</si>
  <si>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</si>
  <si>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</si>
  <si>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</si>
  <si>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</si>
  <si>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</si>
  <si>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</si>
  <si>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</si>
  <si>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</si>
  <si>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</si>
  <si>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</si>
  <si>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</si>
  <si>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</si>
  <si>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</si>
  <si>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</si>
  <si>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</si>
  <si>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</si>
  <si>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</si>
  <si>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</si>
  <si>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</si>
  <si>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</si>
  <si>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</si>
  <si>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</si>
  <si>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</si>
  <si>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</si>
  <si>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</si>
  <si>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</si>
  <si>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</si>
  <si>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</si>
  <si>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</si>
  <si>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</si>
  <si>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</si>
  <si>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</si>
  <si>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</si>
  <si>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</si>
  <si>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</si>
  <si>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</si>
  <si>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</si>
  <si>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</si>
  <si>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</si>
  <si>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</si>
  <si>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</si>
  <si>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</si>
  <si>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</si>
  <si>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</si>
  <si>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</si>
  <si>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</si>
  <si>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</si>
  <si>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</si>
  <si>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</si>
  <si>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</si>
  <si>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</si>
  <si>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</si>
  <si>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</si>
  <si>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</si>
  <si>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</si>
  <si>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</si>
  <si>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</si>
  <si>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</si>
  <si>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</si>
  <si>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</si>
  <si>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</si>
  <si>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</si>
  <si>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</si>
  <si>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</si>
  <si>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</si>
  <si>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</si>
  <si>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</si>
  <si>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</si>
  <si>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</si>
  <si>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</si>
  <si>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</si>
  <si>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</si>
  <si>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</si>
  <si>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</si>
  <si>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</si>
  <si>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</si>
  <si>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</si>
  <si>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</si>
  <si>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</si>
  <si>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</si>
  <si>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</si>
  <si>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</si>
  <si>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</si>
  <si>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</si>
  <si>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</si>
  <si>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</si>
  <si>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</si>
  <si>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</si>
  <si>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</si>
  <si>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</si>
  <si>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</si>
  <si>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</si>
  <si>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</si>
  <si>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</si>
  <si>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</si>
  <si>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</si>
  <si>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</si>
  <si>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</si>
  <si>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</si>
  <si>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</si>
  <si>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</si>
  <si>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</si>
  <si>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</si>
  <si>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</si>
  <si>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</si>
  <si>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</si>
  <si>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</si>
  <si>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</si>
  <si>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</si>
  <si>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</si>
  <si>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</si>
  <si>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</si>
  <si>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</si>
  <si>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</si>
  <si>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</si>
  <si>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</si>
  <si>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</si>
  <si>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</si>
  <si>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</si>
  <si>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</si>
  <si>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</si>
  <si>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</si>
  <si>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</si>
  <si>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</si>
  <si>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</si>
  <si>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</si>
  <si>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</si>
  <si>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</si>
  <si>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</si>
  <si>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</si>
  <si>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</si>
  <si>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</si>
  <si>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</si>
  <si>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</si>
  <si>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</si>
  <si>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</si>
  <si>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</si>
  <si>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</si>
  <si>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</si>
  <si>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</si>
  <si>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</si>
  <si>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</si>
  <si>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</si>
  <si>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</si>
  <si>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</si>
  <si>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</si>
  <si>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</si>
  <si>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</si>
  <si>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</si>
  <si>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</si>
  <si>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</si>
  <si>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</si>
  <si>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</si>
  <si>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</si>
  <si>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</si>
  <si>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</si>
  <si>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</si>
  <si>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</si>
  <si>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</si>
  <si>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</si>
  <si>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</si>
  <si>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</si>
  <si>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</si>
  <si>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</si>
  <si>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</si>
  <si>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</si>
  <si>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</si>
  <si>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</si>
  <si>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</si>
  <si>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</si>
  <si>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</si>
  <si>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</si>
  <si>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</si>
  <si>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</si>
  <si>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</si>
  <si>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</si>
  <si>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</si>
  <si>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</si>
  <si>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</si>
  <si>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</si>
  <si>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</si>
  <si>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</si>
  <si>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</si>
  <si>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</si>
  <si>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</si>
  <si>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</si>
  <si>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</si>
  <si>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</si>
  <si>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</si>
  <si>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</si>
  <si>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</si>
  <si>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</si>
  <si>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</si>
  <si>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</si>
  <si>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</si>
  <si>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</si>
  <si>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</si>
  <si>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</si>
  <si>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</si>
  <si>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</si>
  <si>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</si>
  <si>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</si>
  <si>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</si>
  <si>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</si>
  <si>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</si>
  <si>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</si>
  <si>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</si>
  <si>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</si>
  <si>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</si>
  <si>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</si>
  <si>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</si>
  <si>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</si>
  <si>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</si>
  <si>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</si>
  <si>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</si>
  <si>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</si>
  <si>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</si>
  <si>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</si>
  <si>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</si>
  <si>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</si>
  <si>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</si>
  <si>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</si>
  <si>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</si>
  <si>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</si>
  <si>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</si>
  <si>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</si>
  <si>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</si>
  <si>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</si>
  <si>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</si>
  <si>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</si>
  <si>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</si>
  <si>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</si>
  <si>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</si>
  <si>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</si>
  <si>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</si>
  <si>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</si>
  <si>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</si>
  <si>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</si>
  <si>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</si>
  <si>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</si>
  <si>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</si>
  <si>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</si>
  <si>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</si>
  <si>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</si>
  <si>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</si>
  <si>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</si>
  <si>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</si>
  <si>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</si>
  <si>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</si>
  <si>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</si>
  <si>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</si>
  <si>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</si>
  <si>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</si>
  <si>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</si>
  <si>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</si>
  <si>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</si>
  <si>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</si>
  <si>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</si>
  <si>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</si>
  <si>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</si>
  <si>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</si>
  <si>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</si>
  <si>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</si>
  <si>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</si>
  <si>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</si>
  <si>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</si>
  <si>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</si>
  <si>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</si>
  <si>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</si>
  <si>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</si>
  <si>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</si>
  <si>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</si>
  <si>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</si>
  <si>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</si>
  <si>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</si>
  <si>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</si>
  <si>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</si>
  <si>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</si>
  <si>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</si>
  <si>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</si>
  <si>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</si>
  <si>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</si>
  <si>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</si>
  <si>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</si>
  <si>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</si>
  <si>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</si>
  <si>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</si>
  <si>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</si>
  <si>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</si>
  <si>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</si>
  <si>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</si>
  <si>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</si>
  <si>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</si>
  <si>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</si>
  <si>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</si>
  <si>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</si>
  <si>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</si>
  <si>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</si>
  <si>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</si>
  <si>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</si>
  <si>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</si>
  <si>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</si>
  <si>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</si>
  <si>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</si>
  <si>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</si>
  <si>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</si>
  <si>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</si>
  <si>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</si>
  <si>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</si>
  <si>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</si>
  <si>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</si>
  <si>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</si>
  <si>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</si>
  <si>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</si>
  <si>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</si>
  <si>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</si>
  <si>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</si>
  <si>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</si>
  <si>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</si>
  <si>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</si>
  <si>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</si>
  <si>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</si>
  <si>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</si>
  <si>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</si>
  <si>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</si>
  <si>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</si>
  <si>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</si>
  <si>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</si>
  <si>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</si>
  <si>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</si>
  <si>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</si>
  <si>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</si>
  <si>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</si>
  <si>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</si>
  <si>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</si>
  <si>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</si>
  <si>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</si>
  <si>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</si>
  <si>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</si>
  <si>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</si>
  <si>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</si>
  <si>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</si>
  <si>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</si>
  <si>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</si>
  <si>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</si>
  <si>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</si>
  <si>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</si>
  <si>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</si>
  <si>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</si>
  <si>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</si>
  <si>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</si>
  <si>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</si>
  <si>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</si>
  <si>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</si>
  <si>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</si>
  <si>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</si>
  <si>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</si>
  <si>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</si>
  <si>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</si>
  <si>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</si>
  <si>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</si>
  <si>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</si>
  <si>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</si>
  <si>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</si>
  <si>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</si>
  <si>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</si>
  <si>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</si>
  <si>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</si>
  <si>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</si>
  <si>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</si>
  <si>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</si>
  <si>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</si>
  <si>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</si>
  <si>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</si>
  <si>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</si>
  <si>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</si>
  <si>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</si>
  <si>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</si>
  <si>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</si>
  <si>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</si>
  <si>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</si>
  <si>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</si>
  <si>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</si>
  <si>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</si>
  <si>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</si>
  <si>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</si>
  <si>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</si>
  <si>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</si>
  <si>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</si>
  <si>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</si>
  <si>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</si>
  <si>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</si>
  <si>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</si>
  <si>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</si>
  <si>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</si>
  <si>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</si>
  <si>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</si>
  <si>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</si>
  <si>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</si>
  <si>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</si>
  <si>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</si>
  <si>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</si>
  <si>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</si>
  <si>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</si>
  <si>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</si>
  <si>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</si>
  <si>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</si>
  <si>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</si>
  <si>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</si>
  <si>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</si>
  <si>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</si>
  <si>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</si>
  <si>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</si>
  <si>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</si>
  <si>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</si>
  <si>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</si>
  <si>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</si>
  <si>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</si>
  <si>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</si>
  <si>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</si>
  <si>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</si>
  <si>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</si>
  <si>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</si>
  <si>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</si>
  <si>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</si>
  <si>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</si>
  <si>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</si>
  <si>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</si>
  <si>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</si>
  <si>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</si>
  <si>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</si>
  <si>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</si>
  <si>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</si>
  <si>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</si>
  <si>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</si>
  <si>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</si>
  <si>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</si>
  <si>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</si>
  <si>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</si>
  <si>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</si>
  <si>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</si>
  <si>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</si>
  <si>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</si>
  <si>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</si>
  <si>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</si>
  <si>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</si>
  <si>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</si>
  <si>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</si>
  <si>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</si>
  <si>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</si>
  <si>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</si>
  <si>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</si>
  <si>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</si>
  <si>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</si>
  <si>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</si>
  <si>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</si>
  <si>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</si>
  <si>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</si>
  <si>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</si>
  <si>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</si>
  <si>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</si>
  <si>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</si>
  <si>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</si>
  <si>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</si>
  <si>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</si>
  <si>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</si>
  <si>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</si>
  <si>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</si>
  <si>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</si>
  <si>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</si>
  <si>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</si>
  <si>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</si>
  <si>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</si>
  <si>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</si>
  <si>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</si>
  <si>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</si>
  <si>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</si>
  <si>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</si>
  <si>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</si>
  <si>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</si>
  <si>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</si>
  <si>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</si>
  <si>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</si>
  <si>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</si>
  <si>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</si>
  <si>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</si>
  <si>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</si>
  <si>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</si>
  <si>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</si>
  <si>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</si>
  <si>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</si>
  <si>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</si>
  <si>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</si>
  <si>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</si>
  <si>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</si>
  <si>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</si>
  <si>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</si>
  <si>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</si>
  <si>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</si>
  <si>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</si>
  <si>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</si>
  <si>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</si>
  <si>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</si>
  <si>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</si>
  <si>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</si>
  <si>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</si>
  <si>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</si>
  <si>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</si>
  <si>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</si>
  <si>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</si>
  <si>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</si>
  <si>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</si>
  <si>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</si>
  <si>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</si>
  <si>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</si>
  <si>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</si>
  <si>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</si>
  <si>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</si>
  <si>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</si>
  <si>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</si>
  <si>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</si>
  <si>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</si>
  <si>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</si>
  <si>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</si>
  <si>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</si>
  <si>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</si>
  <si>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</si>
  <si>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</si>
  <si>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</si>
  <si>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</si>
  <si>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</si>
  <si>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</si>
  <si>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</si>
  <si>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</si>
  <si>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</si>
  <si>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</si>
  <si>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</si>
  <si>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</si>
  <si>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</si>
  <si>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</si>
  <si>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</si>
  <si>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</si>
  <si>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</si>
  <si>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</si>
  <si>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</si>
  <si>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</si>
  <si>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</si>
  <si>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</si>
  <si>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</si>
  <si>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</si>
  <si>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</si>
  <si>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</si>
  <si>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</si>
  <si>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</si>
  <si>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</si>
  <si>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</si>
  <si>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</si>
  <si>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</si>
  <si>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</si>
  <si>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</si>
  <si>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</si>
  <si>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</si>
  <si>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</si>
  <si>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</si>
  <si>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</si>
  <si>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</si>
  <si>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</si>
  <si>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</si>
  <si>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</si>
  <si>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</si>
  <si>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</si>
  <si>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</si>
  <si>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</si>
  <si>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</si>
  <si>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</si>
  <si>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</si>
  <si>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</si>
  <si>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</si>
  <si>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</si>
  <si>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</si>
  <si>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</si>
  <si>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</si>
  <si>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</si>
  <si>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</si>
  <si>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</si>
  <si>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</si>
  <si>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</si>
  <si>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</si>
  <si>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</si>
  <si>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</si>
  <si>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</si>
  <si>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</si>
  <si>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</si>
  <si>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</si>
  <si>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</si>
  <si>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</si>
  <si>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</si>
  <si>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</si>
  <si>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</si>
  <si>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</si>
  <si>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</si>
  <si>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</si>
  <si>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</si>
  <si>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</si>
  <si>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</si>
  <si>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</si>
  <si>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</si>
  <si>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</si>
  <si>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</si>
  <si>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</si>
  <si>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</si>
  <si>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</si>
  <si>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</si>
  <si>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</si>
  <si>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</si>
  <si>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</si>
  <si>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</si>
  <si>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</si>
  <si>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</si>
  <si>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</si>
  <si>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</si>
  <si>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</si>
  <si>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</si>
  <si>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</si>
  <si>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</si>
  <si>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</si>
  <si>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</si>
  <si>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</si>
  <si>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</si>
  <si>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</si>
  <si>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</si>
  <si>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</si>
  <si>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</si>
  <si>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</si>
  <si>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</si>
  <si>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</si>
  <si>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</si>
  <si>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</si>
  <si>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</si>
  <si>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</si>
  <si>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</si>
  <si>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</si>
  <si>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</si>
  <si>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</si>
  <si>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</si>
  <si>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</si>
  <si>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</si>
  <si>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</si>
  <si>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</si>
  <si>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</si>
  <si>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</si>
  <si>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</si>
  <si>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</si>
  <si>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</si>
  <si>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</si>
  <si>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</si>
  <si>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</si>
  <si>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</si>
  <si>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</si>
  <si>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</si>
  <si>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</si>
  <si>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</si>
  <si>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</si>
  <si>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</si>
  <si>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</si>
  <si>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</si>
  <si>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</si>
  <si>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</si>
  <si>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</si>
  <si>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</si>
  <si>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</si>
  <si>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</si>
  <si>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</si>
  <si>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</si>
  <si>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</si>
  <si>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</si>
  <si>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</si>
  <si>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</si>
  <si>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</si>
  <si>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</si>
  <si>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</si>
  <si>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</si>
  <si>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</si>
  <si>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</si>
  <si>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</si>
  <si>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</si>
  <si>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</si>
  <si>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</si>
  <si>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</si>
  <si>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</si>
  <si>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</si>
  <si>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</si>
  <si>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</si>
  <si>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</si>
  <si>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</si>
  <si>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</si>
  <si>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</si>
  <si>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</si>
  <si>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</si>
  <si>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</si>
  <si>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</si>
  <si>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</si>
  <si>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</si>
  <si>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</si>
  <si>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</si>
  <si>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</si>
  <si>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</si>
  <si>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</si>
  <si>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</si>
  <si>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</si>
  <si>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</si>
  <si>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</si>
  <si>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</si>
  <si>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</si>
  <si>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</si>
  <si>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</si>
  <si>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</si>
  <si>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</si>
  <si>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</si>
  <si>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</si>
  <si>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</si>
  <si>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</si>
  <si>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</si>
  <si>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</si>
  <si>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</si>
  <si>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</si>
  <si>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</si>
  <si>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</si>
  <si>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</si>
  <si>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</si>
  <si>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</si>
  <si>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</si>
  <si>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</si>
  <si>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</si>
  <si>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</si>
  <si>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</si>
  <si>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</si>
  <si>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</si>
  <si>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</si>
  <si>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</si>
  <si>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</si>
  <si>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</si>
  <si>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</si>
  <si>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</si>
  <si>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</si>
  <si>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</si>
  <si>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</si>
  <si>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</si>
  <si>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</si>
  <si>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</si>
  <si>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</si>
  <si>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</si>
  <si>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</si>
  <si>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</si>
  <si>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</si>
  <si>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</si>
  <si>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</si>
  <si>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</si>
  <si>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</si>
  <si>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</si>
  <si>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</si>
  <si>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</si>
  <si>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</si>
  <si>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</si>
  <si>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</si>
  <si>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</si>
  <si>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</si>
  <si>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</si>
  <si>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</si>
  <si>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</si>
  <si>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</si>
  <si>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</si>
  <si>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</si>
  <si>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</si>
  <si>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</si>
  <si>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</si>
  <si>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</si>
  <si>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</si>
  <si>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</si>
  <si>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</si>
  <si>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</si>
  <si>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</si>
  <si>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</si>
  <si>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</si>
  <si>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</si>
  <si>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</si>
  <si>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</si>
  <si>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</si>
  <si>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</si>
  <si>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</si>
  <si>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</si>
  <si>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</si>
  <si>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</si>
  <si>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</si>
  <si>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</si>
  <si>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</si>
  <si>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</si>
  <si>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</si>
  <si>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</si>
  <si>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</si>
  <si>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</si>
  <si>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</si>
  <si>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</si>
  <si>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</si>
  <si>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</si>
  <si>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</si>
  <si>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</si>
  <si>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</si>
  <si>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</si>
  <si>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</si>
  <si>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</si>
  <si>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</si>
  <si>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</si>
  <si>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</si>
  <si>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</si>
  <si>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</si>
  <si>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</si>
  <si>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</si>
  <si>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</si>
  <si>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</si>
  <si>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</si>
  <si>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</si>
  <si>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</si>
  <si>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</si>
  <si>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</si>
  <si>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</si>
  <si>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</si>
  <si>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</si>
  <si>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</si>
  <si>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</si>
  <si>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</si>
  <si>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</si>
  <si>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</si>
  <si>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</si>
  <si>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</si>
  <si>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</si>
  <si>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</si>
  <si>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</si>
  <si>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</si>
  <si>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</si>
  <si>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</si>
  <si>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</si>
  <si>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</si>
  <si>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</si>
  <si>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</si>
  <si>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</si>
  <si>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</si>
  <si>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</si>
  <si>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</si>
  <si>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</si>
  <si>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</si>
  <si>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</si>
  <si>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</si>
  <si>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</si>
  <si>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</si>
  <si>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</si>
  <si>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</si>
  <si>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</si>
  <si>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</si>
  <si>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</si>
  <si>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</si>
  <si>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</si>
  <si>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</si>
  <si>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</si>
  <si>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</si>
  <si>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</si>
  <si>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</si>
  <si>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</si>
  <si>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</si>
  <si>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</si>
  <si>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</si>
  <si>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</si>
  <si>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</si>
  <si>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</si>
  <si>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</si>
  <si>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</si>
  <si>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</si>
  <si>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</si>
  <si>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</si>
  <si>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</si>
  <si>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</si>
  <si>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</si>
  <si>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</si>
  <si>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</si>
  <si>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</si>
  <si>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</si>
  <si>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</si>
  <si>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</si>
  <si>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</si>
  <si>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</si>
  <si>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</si>
  <si>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</si>
  <si>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</si>
  <si>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</si>
  <si>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</si>
  <si>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</si>
  <si>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</si>
  <si>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</si>
  <si>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</si>
  <si>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</si>
  <si>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</si>
  <si>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</si>
  <si>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</si>
  <si>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</si>
  <si>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</si>
  <si>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</si>
  <si>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</si>
  <si>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</si>
  <si>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</si>
  <si>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</si>
  <si>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</si>
  <si>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</si>
  <si>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</si>
  <si>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</si>
  <si>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</si>
  <si>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</si>
  <si>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</si>
  <si>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</si>
  <si>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</si>
  <si>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</si>
  <si>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</si>
  <si>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</si>
  <si>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</si>
  <si>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</si>
  <si>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</si>
  <si>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</si>
  <si>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</si>
  <si>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</si>
  <si>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</si>
  <si>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</si>
  <si>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</si>
  <si>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</si>
  <si>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</si>
  <si>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</si>
  <si>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</si>
  <si>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</si>
  <si>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</si>
  <si>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</si>
  <si>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</si>
  <si>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</si>
  <si>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</si>
  <si>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</si>
  <si>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</si>
  <si>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</si>
  <si>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</si>
  <si>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</si>
  <si>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</si>
  <si>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</si>
  <si>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</si>
  <si>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</si>
  <si>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</si>
  <si>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</si>
  <si>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</si>
  <si>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</si>
  <si>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</si>
  <si>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</si>
  <si>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</si>
  <si>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</si>
  <si>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</si>
  <si>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</si>
  <si>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</si>
  <si>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</si>
  <si>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</si>
  <si>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</si>
  <si>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</si>
  <si>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</si>
  <si>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</si>
  <si>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</si>
  <si>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</si>
  <si>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</si>
  <si>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</si>
  <si>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</si>
  <si>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</si>
  <si>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</si>
  <si>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</si>
  <si>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</si>
  <si>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</si>
  <si>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</si>
  <si>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</si>
  <si>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</si>
  <si>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</si>
  <si>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</si>
  <si>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</si>
  <si>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</si>
  <si>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</si>
  <si>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</si>
  <si>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</si>
  <si>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</si>
  <si>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</si>
  <si>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</si>
  <si>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</si>
  <si>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</si>
  <si>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</si>
  <si>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</si>
  <si>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</si>
  <si>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</si>
  <si>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</si>
  <si>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</si>
  <si>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</si>
  <si>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</si>
  <si>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</si>
  <si>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</si>
  <si>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</si>
  <si>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</si>
  <si>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</si>
  <si>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</si>
  <si>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</si>
  <si>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</si>
  <si>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</si>
  <si>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</si>
  <si>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</si>
  <si>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</si>
  <si>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</si>
  <si>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</si>
  <si>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</si>
  <si>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</si>
  <si>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</si>
  <si>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</si>
  <si>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</si>
  <si>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</si>
  <si>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</si>
  <si>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</si>
  <si>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</si>
  <si>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</si>
  <si>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</si>
  <si>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</si>
  <si>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</si>
  <si>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</si>
  <si>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</si>
  <si>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</si>
  <si>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</si>
  <si>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</si>
  <si>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</si>
  <si>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</si>
  <si>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</si>
  <si>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</si>
  <si>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</si>
  <si>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</si>
  <si>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</si>
  <si>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</si>
  <si>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</si>
  <si>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</si>
  <si>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</si>
  <si>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</si>
  <si>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</si>
  <si>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</si>
  <si>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</si>
  <si>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</si>
  <si>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</si>
  <si>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</si>
  <si>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</si>
  <si>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</si>
  <si>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</si>
  <si>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</si>
  <si>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</si>
  <si>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</si>
  <si>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</si>
  <si>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</si>
  <si>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</si>
  <si>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</si>
  <si>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</si>
  <si>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</si>
  <si>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</si>
  <si>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</si>
  <si>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</si>
  <si>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</si>
  <si>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</si>
  <si>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</si>
  <si>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</si>
  <si>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</si>
  <si>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</si>
  <si>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</si>
  <si>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</si>
  <si>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</si>
  <si>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</si>
  <si>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</si>
  <si>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</si>
  <si>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</si>
  <si>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</si>
  <si>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</si>
  <si>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</si>
  <si>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</si>
  <si>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</si>
  <si>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</si>
  <si>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</si>
  <si>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</si>
  <si>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</si>
  <si>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</si>
  <si>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</si>
  <si>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</si>
  <si>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</si>
  <si>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</si>
  <si>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</si>
  <si>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</si>
  <si>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</si>
  <si>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</si>
  <si>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</si>
  <si>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</si>
  <si>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</si>
  <si>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</si>
  <si>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</si>
  <si>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</si>
  <si>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</si>
  <si>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</si>
  <si>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</si>
  <si>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</si>
  <si>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</si>
  <si>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</si>
  <si>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</si>
  <si>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</si>
  <si>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</si>
  <si>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</si>
  <si>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</si>
  <si>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</si>
  <si>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</si>
  <si>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</si>
  <si>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</si>
  <si>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</si>
  <si>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</si>
  <si>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</si>
  <si>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</si>
  <si>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</si>
  <si>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</si>
  <si>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</si>
  <si>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</si>
  <si>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</si>
  <si>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</si>
  <si>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</si>
  <si>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</si>
  <si>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</si>
  <si>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</si>
  <si>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</si>
  <si>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</si>
  <si>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</si>
  <si>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</si>
  <si>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</si>
  <si>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</si>
  <si>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</si>
  <si>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</si>
  <si>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</si>
  <si>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</si>
  <si>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</si>
  <si>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</si>
  <si>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</si>
  <si>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</si>
  <si>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</si>
  <si>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</si>
  <si>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</si>
  <si>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</si>
  <si>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</si>
  <si>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</si>
  <si>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</si>
  <si>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</si>
  <si>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</si>
  <si>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</si>
  <si>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</si>
  <si>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</si>
  <si>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</si>
  <si>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</si>
  <si>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</si>
  <si>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</si>
  <si>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</si>
  <si>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</si>
  <si>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</si>
  <si>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</si>
  <si>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</si>
  <si>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</si>
  <si>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</si>
  <si>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</si>
  <si>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</si>
  <si>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</si>
  <si>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</si>
  <si>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</si>
  <si>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</si>
  <si>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</si>
  <si>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</si>
  <si>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</si>
  <si>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</si>
  <si>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</si>
  <si>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</si>
  <si>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</si>
  <si>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</si>
  <si>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</si>
  <si>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</si>
  <si>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</si>
  <si>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</si>
  <si>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</si>
  <si>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</si>
  <si>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</si>
  <si>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</si>
  <si>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</si>
  <si>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</si>
  <si>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</si>
  <si>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</si>
  <si>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</si>
  <si>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</si>
  <si>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</si>
  <si>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</si>
  <si>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</si>
  <si>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</si>
  <si>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</si>
  <si>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</si>
  <si>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</si>
  <si>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</si>
  <si>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</si>
  <si>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</si>
  <si>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</si>
  <si>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</si>
  <si>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</si>
  <si>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</si>
  <si>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</si>
  <si>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</si>
  <si>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</si>
  <si>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</si>
  <si>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</si>
  <si>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</si>
  <si>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</si>
  <si>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</si>
  <si>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</si>
  <si>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</si>
  <si>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</si>
  <si>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</si>
  <si>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</si>
  <si>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</si>
  <si>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</si>
  <si>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</si>
  <si>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</si>
  <si>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</si>
  <si>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</si>
  <si>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</si>
  <si>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</si>
  <si>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</si>
  <si>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</si>
  <si>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</si>
  <si>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</si>
  <si>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</si>
  <si>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</si>
  <si>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</si>
  <si>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</si>
  <si>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</si>
  <si>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</si>
  <si>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</si>
  <si>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</si>
  <si>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</si>
  <si>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</si>
  <si>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</si>
  <si>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</si>
  <si>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</si>
  <si>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</si>
  <si>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</si>
  <si>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</si>
  <si>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</si>
  <si>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</si>
  <si>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</si>
  <si>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</si>
  <si>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</si>
  <si>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</si>
  <si>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</si>
  <si>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</si>
  <si>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</si>
  <si>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</si>
  <si>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</si>
  <si>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</si>
  <si>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</si>
  <si>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</si>
  <si>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</si>
  <si>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</si>
  <si>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</si>
  <si>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</si>
  <si>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</si>
  <si>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</si>
  <si>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</si>
  <si>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</si>
  <si>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</si>
  <si>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</si>
  <si>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</si>
  <si>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</si>
  <si>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</si>
  <si>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</si>
  <si>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</si>
  <si>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</si>
  <si>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</si>
  <si>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</si>
  <si>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</si>
  <si>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</si>
  <si>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</si>
  <si>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</si>
  <si>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</si>
  <si>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</si>
  <si>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</si>
  <si>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</si>
  <si>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</si>
  <si>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</si>
  <si>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</si>
  <si>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</si>
  <si>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</si>
  <si>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</si>
  <si>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</si>
  <si>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</si>
  <si>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</si>
  <si>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</si>
  <si>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</si>
  <si>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</si>
  <si>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</si>
  <si>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</si>
  <si>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</si>
  <si>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</si>
  <si>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</si>
  <si>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</si>
  <si>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</si>
  <si>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</si>
  <si>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</si>
  <si>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</si>
  <si>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</si>
  <si>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</si>
  <si>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</si>
  <si>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</si>
  <si>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</si>
  <si>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</si>
  <si>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</si>
  <si>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</si>
  <si>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</si>
  <si>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</si>
  <si>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</si>
  <si>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</si>
  <si>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</si>
  <si>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</si>
  <si>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</si>
  <si>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</si>
  <si>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</si>
  <si>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</si>
  <si>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</si>
  <si>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</si>
  <si>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</si>
  <si>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</si>
  <si>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</si>
  <si>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</si>
  <si>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</si>
  <si>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</si>
  <si>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</si>
  <si>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</si>
  <si>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</si>
  <si>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</si>
  <si>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</si>
  <si>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</si>
  <si>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</si>
  <si>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</si>
  <si>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</si>
  <si>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</si>
  <si>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</si>
  <si>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</si>
  <si>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</si>
  <si>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</si>
  <si>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</si>
  <si>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</si>
  <si>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</si>
  <si>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</si>
  <si>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</si>
  <si>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</si>
  <si>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</si>
  <si>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</si>
  <si>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</si>
  <si>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</si>
  <si>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</si>
  <si>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</si>
  <si>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</si>
  <si>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</si>
  <si>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</si>
  <si>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</si>
  <si>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</si>
  <si>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</si>
  <si>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</si>
  <si>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</si>
  <si>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</si>
  <si>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</si>
  <si>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</si>
  <si>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</si>
  <si>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</si>
  <si>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</si>
  <si>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</si>
  <si>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</si>
  <si>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</si>
  <si>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</si>
  <si>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</si>
  <si>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</si>
  <si>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</si>
  <si>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</si>
  <si>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</si>
  <si>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</si>
  <si>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</si>
  <si>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</si>
  <si>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</si>
  <si>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</si>
  <si>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</si>
  <si>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</si>
  <si>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</si>
  <si>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</si>
  <si>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</si>
  <si>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</si>
  <si>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</si>
  <si>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</si>
  <si>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</si>
  <si>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</si>
  <si>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</si>
  <si>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</si>
  <si>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</si>
  <si>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</si>
  <si>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</si>
  <si>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</si>
  <si>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</si>
  <si>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</si>
  <si>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</si>
  <si>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</si>
  <si>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</si>
  <si>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</si>
  <si>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</si>
  <si>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</si>
  <si>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</si>
  <si>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</si>
  <si>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</si>
  <si>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</si>
  <si>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</si>
  <si>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</si>
  <si>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</si>
  <si>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</si>
  <si>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</si>
  <si>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</si>
  <si>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</si>
  <si>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</si>
  <si>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</si>
  <si>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</si>
  <si>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</si>
  <si>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</si>
  <si>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</si>
  <si>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</si>
  <si>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</si>
  <si>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</si>
  <si>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</si>
  <si>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</si>
  <si>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</si>
  <si>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</si>
  <si>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</si>
  <si>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</si>
  <si>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</si>
  <si>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</si>
  <si>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</si>
  <si>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</si>
  <si>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</si>
  <si>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</si>
  <si>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</si>
  <si>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</si>
  <si>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</si>
  <si>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</si>
  <si>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</si>
  <si>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</si>
  <si>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</si>
  <si>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</si>
  <si>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</si>
  <si>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</si>
  <si>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</si>
  <si>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</si>
  <si>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</si>
  <si>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</si>
  <si>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</si>
  <si>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</si>
  <si>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</si>
  <si>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</si>
  <si>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</si>
  <si>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</si>
  <si>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</si>
  <si>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</si>
  <si>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</si>
  <si>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</si>
  <si>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</si>
  <si>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</si>
  <si>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</si>
  <si>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</si>
  <si>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</si>
  <si>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</si>
  <si>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</si>
  <si>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</si>
  <si>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</si>
  <si>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</si>
  <si>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</si>
  <si>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</si>
  <si>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</si>
  <si>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</si>
  <si>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</si>
  <si>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</si>
  <si>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</si>
  <si>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</si>
  <si>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</si>
  <si>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</si>
  <si>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</si>
  <si>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</si>
  <si>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</si>
  <si>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</si>
  <si>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</si>
  <si>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</si>
  <si>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</si>
  <si>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</si>
  <si>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</si>
  <si>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</si>
  <si>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</si>
  <si>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</si>
  <si>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</si>
  <si>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</si>
  <si>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</si>
  <si>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</si>
  <si>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</si>
  <si>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</si>
  <si>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</si>
  <si>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</si>
  <si>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</si>
  <si>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</si>
  <si>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</si>
  <si>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</si>
  <si>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</si>
  <si>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</si>
  <si>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</si>
  <si>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</si>
  <si>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</si>
  <si>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</si>
  <si>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</si>
  <si>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</si>
  <si>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</si>
  <si>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</si>
  <si>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</si>
  <si>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</si>
  <si>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</si>
  <si>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</si>
  <si>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</si>
  <si>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</si>
  <si>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</si>
  <si>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</si>
  <si>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</si>
  <si>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</si>
  <si>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</si>
  <si>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</si>
  <si>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</si>
  <si>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</si>
  <si>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</si>
  <si>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</si>
  <si>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</si>
  <si>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</si>
  <si>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</si>
  <si>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</si>
  <si>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</si>
  <si>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</si>
  <si>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</si>
  <si>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</si>
  <si>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</si>
  <si>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</si>
  <si>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</si>
  <si>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</si>
  <si>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</si>
  <si>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</si>
  <si>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</si>
  <si>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</si>
  <si>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</si>
  <si>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</si>
  <si>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</si>
  <si>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</si>
  <si>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</si>
  <si>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</si>
  <si>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</si>
  <si>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</si>
  <si>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</si>
  <si>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</si>
  <si>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</si>
  <si>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</si>
  <si>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</si>
  <si>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</si>
  <si>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</si>
  <si>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</si>
  <si>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</si>
  <si>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</si>
  <si>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</si>
  <si>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</si>
  <si>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</si>
  <si>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</si>
  <si>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</si>
  <si>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</si>
  <si>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</si>
  <si>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</si>
  <si>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</si>
  <si>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</si>
  <si>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</si>
  <si>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</si>
  <si>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</si>
  <si>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</si>
  <si>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</si>
  <si>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</si>
  <si>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</si>
  <si>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</si>
  <si>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</si>
  <si>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</si>
  <si>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</si>
  <si>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</si>
  <si>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</si>
  <si>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</si>
  <si>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</si>
  <si>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</si>
  <si>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</si>
  <si>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</si>
  <si>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</si>
  <si>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</si>
  <si>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</si>
  <si>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</si>
  <si>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</si>
  <si>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</si>
  <si>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</si>
  <si>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</si>
  <si>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</si>
  <si>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</si>
  <si>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</si>
  <si>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</si>
  <si>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</si>
  <si>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</si>
  <si>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</si>
  <si>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</si>
  <si>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</si>
  <si>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</si>
  <si>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</si>
  <si>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</si>
  <si>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</si>
  <si>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</si>
  <si>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</si>
  <si>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</si>
  <si>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</si>
  <si>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</si>
  <si>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</si>
  <si>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</si>
  <si>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</si>
  <si>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</si>
  <si>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</si>
  <si>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</si>
  <si>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</si>
  <si>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</si>
  <si>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</si>
  <si>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</si>
  <si>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</si>
  <si>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</si>
  <si>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</si>
  <si>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</si>
  <si>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</si>
  <si>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</si>
  <si>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</si>
  <si>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</si>
  <si>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</si>
  <si>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</si>
  <si>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</si>
  <si>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</si>
  <si>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</si>
  <si>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</si>
  <si>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</si>
  <si>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</si>
  <si>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</si>
  <si>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</si>
  <si>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</si>
  <si>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</si>
  <si>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</si>
  <si>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</si>
  <si>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</si>
  <si>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</si>
  <si>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</si>
  <si>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</si>
  <si>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</si>
  <si>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</si>
  <si>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</si>
  <si>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</si>
  <si>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</si>
  <si>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</si>
  <si>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</si>
  <si>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</si>
  <si>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</si>
  <si>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</si>
  <si>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</si>
  <si>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</si>
  <si>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</si>
  <si>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</si>
  <si>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</si>
  <si>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</si>
  <si>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</si>
  <si>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</si>
  <si>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</si>
  <si>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</si>
  <si>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</si>
  <si>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</si>
  <si>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</si>
  <si>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</si>
  <si>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</si>
  <si>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</si>
  <si>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</si>
  <si>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</si>
  <si>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</si>
  <si>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</si>
  <si>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</si>
  <si>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</si>
  <si>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</si>
  <si>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</si>
  <si>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</si>
  <si>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</si>
  <si>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</si>
  <si>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</si>
  <si>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</si>
  <si>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</si>
  <si>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</si>
  <si>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</si>
  <si>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</si>
  <si>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</si>
  <si>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</si>
  <si>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</si>
  <si>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</si>
  <si>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</si>
  <si>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</si>
  <si>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</si>
  <si>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</si>
  <si>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</si>
  <si>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</si>
  <si>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</si>
  <si>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</si>
  <si>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</si>
  <si>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</si>
  <si>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</si>
  <si>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</si>
  <si>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</si>
  <si>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</si>
  <si>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</si>
  <si>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</si>
  <si>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</si>
  <si>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</si>
  <si>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</si>
  <si>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</si>
  <si>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</si>
  <si>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</si>
  <si>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</si>
  <si>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</si>
  <si>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</si>
  <si>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</si>
  <si>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</si>
  <si>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</si>
  <si>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</si>
  <si>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</si>
  <si>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</si>
  <si>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</si>
  <si>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</si>
  <si>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</si>
  <si>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</si>
  <si>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</si>
  <si>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</si>
  <si>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</si>
  <si>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</si>
  <si>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</si>
  <si>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</si>
  <si>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</si>
  <si>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</si>
  <si>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</si>
  <si>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</si>
  <si>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</si>
  <si>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</si>
  <si>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</si>
  <si>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</si>
  <si>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</si>
  <si>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</si>
  <si>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</si>
  <si>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</si>
  <si>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</si>
  <si>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</si>
  <si>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</si>
  <si>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</si>
  <si>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</si>
  <si>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</si>
  <si>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</si>
  <si>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</si>
  <si>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</si>
  <si>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</si>
  <si>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</si>
  <si>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</si>
  <si>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</si>
  <si>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</si>
  <si>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</si>
  <si>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</si>
  <si>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</si>
  <si>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</si>
  <si>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</si>
  <si>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</si>
  <si>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</si>
  <si>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</si>
  <si>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</si>
  <si>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</si>
  <si>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</si>
  <si>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</si>
  <si>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</si>
  <si>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</si>
  <si>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</si>
  <si>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</si>
  <si>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</si>
  <si>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</si>
  <si>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</si>
  <si>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</si>
  <si>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</si>
  <si>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</si>
  <si>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</si>
  <si>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</si>
  <si>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</si>
  <si>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</si>
  <si>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</si>
  <si>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</si>
  <si>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</si>
  <si>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</si>
  <si>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</si>
  <si>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</si>
  <si>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</si>
  <si>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</si>
  <si>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</si>
  <si>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</si>
  <si>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</si>
  <si>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</si>
  <si>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</si>
  <si>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</si>
  <si>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</si>
  <si>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</si>
  <si>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</si>
  <si>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</si>
  <si>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</si>
  <si>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</si>
  <si>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</si>
  <si>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</si>
  <si>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</si>
  <si>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</si>
  <si>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</si>
  <si>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</si>
  <si>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</si>
  <si>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</si>
  <si>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</si>
  <si>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</si>
  <si>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</si>
  <si>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</si>
  <si>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</si>
  <si>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</si>
  <si>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</si>
  <si>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</si>
  <si>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</si>
  <si>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</si>
  <si>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</si>
  <si>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</si>
  <si>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</si>
  <si>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</si>
  <si>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</si>
  <si>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</si>
  <si>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</si>
  <si>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</si>
  <si>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</si>
  <si>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</si>
  <si>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</si>
  <si>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</si>
  <si>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</si>
  <si>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</si>
  <si>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</si>
  <si>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</si>
  <si>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</si>
  <si>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</si>
  <si>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</si>
  <si>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</si>
  <si>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</si>
  <si>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</si>
  <si>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</si>
  <si>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</si>
  <si>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</si>
  <si>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</si>
  <si>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</si>
  <si>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</si>
  <si>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</si>
  <si>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</si>
  <si>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</si>
  <si>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</si>
  <si>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</si>
  <si>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</si>
  <si>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</si>
  <si>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</si>
  <si>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</si>
  <si>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</si>
  <si>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</si>
  <si>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</si>
  <si>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</si>
  <si>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</si>
  <si>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</si>
  <si>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</si>
  <si>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</si>
  <si>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</si>
  <si>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</si>
  <si>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</si>
  <si>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</si>
  <si>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</si>
  <si>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</si>
  <si>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</si>
  <si>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</si>
  <si>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</si>
  <si>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</si>
  <si>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</si>
  <si>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</si>
  <si>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</si>
  <si>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</si>
  <si>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</si>
  <si>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</si>
  <si>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</si>
  <si>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</si>
  <si>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</si>
  <si>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</si>
  <si>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</si>
  <si>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</si>
  <si>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</si>
  <si>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</si>
  <si>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</si>
  <si>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</si>
  <si>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</si>
  <si>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</si>
  <si>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</si>
  <si>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</si>
  <si>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</si>
  <si>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</si>
  <si>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</si>
  <si>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</si>
  <si>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</si>
  <si>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</si>
  <si>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</si>
  <si>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</si>
  <si>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</si>
  <si>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</si>
  <si>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</si>
  <si>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</si>
  <si>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</si>
  <si>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</si>
  <si>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</si>
  <si>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</si>
  <si>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</si>
  <si>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</si>
  <si>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</si>
  <si>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</si>
  <si>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</si>
  <si>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</si>
  <si>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</si>
  <si>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</si>
  <si>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</si>
  <si>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</si>
  <si>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</si>
  <si>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</si>
  <si>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</si>
  <si>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</si>
  <si>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</si>
  <si>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</si>
  <si>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</si>
  <si>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</si>
  <si>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</si>
  <si>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</si>
  <si>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</si>
  <si>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</si>
  <si>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</si>
  <si>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</si>
  <si>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</si>
  <si>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</si>
  <si>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</si>
  <si>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</si>
  <si>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</si>
  <si>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</si>
  <si>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</si>
  <si>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</si>
  <si>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</si>
  <si>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</si>
  <si>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</si>
  <si>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</si>
  <si>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</si>
  <si>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</si>
  <si>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</si>
  <si>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</si>
  <si>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</si>
  <si>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</si>
  <si>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</si>
  <si>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</si>
  <si>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</si>
  <si>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</si>
  <si>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</si>
  <si>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</si>
  <si>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</si>
  <si>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</si>
  <si>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</si>
  <si>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</si>
  <si>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</si>
  <si>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</si>
  <si>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</si>
  <si>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</si>
  <si>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</si>
  <si>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</si>
  <si>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</si>
  <si>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</si>
  <si>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</si>
  <si>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</si>
  <si>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</si>
  <si>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</si>
  <si>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</si>
  <si>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</si>
  <si>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</si>
  <si>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</si>
  <si>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</si>
  <si>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</si>
  <si>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</si>
  <si>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</si>
  <si>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</si>
  <si>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</si>
  <si>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</si>
  <si>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</si>
  <si>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</si>
  <si>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</si>
  <si>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</si>
  <si>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</si>
  <si>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</si>
  <si>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</si>
  <si>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</si>
  <si>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</si>
  <si>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</si>
  <si>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</si>
  <si>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</si>
  <si>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</si>
  <si>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</si>
  <si>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</si>
  <si>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</si>
  <si>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</si>
  <si>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</si>
  <si>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</si>
  <si>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</si>
  <si>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</si>
  <si>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</si>
  <si>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</si>
  <si>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</si>
  <si>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</si>
  <si>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</si>
  <si>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</si>
  <si>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</si>
  <si>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</si>
  <si>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</si>
  <si>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</si>
  <si>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</si>
  <si>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</si>
  <si>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</si>
  <si>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</si>
  <si>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</si>
  <si>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</si>
  <si>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</si>
  <si>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</si>
  <si>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</si>
  <si>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</si>
  <si>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</si>
  <si>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</si>
  <si>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</si>
  <si>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</si>
  <si>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</si>
  <si>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</si>
  <si>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</si>
  <si>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</si>
  <si>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</si>
  <si>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</si>
  <si>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</si>
  <si>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</si>
  <si>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</si>
  <si>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</si>
  <si>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</si>
  <si>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</si>
  <si>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</si>
  <si>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</si>
  <si>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</si>
  <si>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</si>
  <si>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</si>
  <si>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</si>
  <si>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</si>
  <si>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</si>
  <si>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</si>
  <si>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</si>
  <si>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</si>
  <si>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</si>
  <si>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</si>
  <si>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</si>
  <si>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</si>
  <si>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</si>
  <si>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</si>
  <si>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</si>
  <si>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</si>
  <si>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</si>
  <si>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</si>
  <si>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</si>
  <si>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</si>
  <si>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</si>
  <si>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</si>
  <si>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</si>
  <si>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</si>
  <si>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</si>
  <si>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</si>
  <si>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</si>
  <si>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</si>
  <si>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</si>
  <si>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</si>
  <si>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</si>
  <si>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</si>
  <si>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</si>
  <si>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</si>
  <si>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</si>
  <si>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</si>
  <si>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</si>
  <si>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</si>
  <si>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</si>
  <si>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</si>
  <si>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</si>
  <si>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</si>
  <si>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</si>
  <si>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</si>
  <si>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</si>
  <si>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</si>
  <si>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</si>
  <si>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</si>
  <si>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</si>
  <si>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</si>
  <si>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</si>
  <si>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</si>
  <si>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</si>
  <si>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</si>
  <si>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</si>
  <si>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</si>
  <si>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</si>
  <si>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</si>
  <si>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</si>
  <si>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</si>
  <si>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</si>
  <si>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</si>
  <si>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</si>
  <si>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</si>
  <si>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</si>
  <si>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</si>
  <si>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</si>
  <si>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</si>
  <si>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</si>
  <si>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</si>
  <si>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</si>
  <si>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</si>
  <si>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</si>
  <si>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</si>
  <si>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</si>
  <si>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</si>
  <si>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</si>
  <si>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</si>
  <si>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</si>
  <si>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</si>
  <si>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</si>
  <si>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</si>
  <si>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</si>
  <si>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</si>
  <si>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</si>
  <si>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</si>
  <si>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</si>
  <si>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</si>
  <si>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</si>
  <si>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</si>
  <si>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</si>
  <si>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</si>
  <si>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</si>
  <si>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</si>
  <si>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</si>
  <si>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</si>
  <si>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</si>
  <si>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</si>
  <si>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</si>
  <si>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</si>
  <si>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</si>
  <si>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</si>
  <si>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</si>
  <si>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</si>
  <si>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</si>
  <si>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</si>
  <si>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</si>
  <si>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</si>
  <si>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</si>
  <si>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</si>
  <si>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</si>
  <si>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</si>
  <si>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</si>
  <si>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</si>
  <si>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</si>
  <si>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</si>
  <si>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</si>
  <si>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</si>
  <si>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</si>
  <si>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</si>
  <si>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</si>
  <si>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</si>
  <si>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</si>
  <si>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</si>
  <si>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</si>
  <si>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</si>
  <si>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</si>
  <si>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</si>
  <si>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</si>
  <si>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</si>
  <si>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</si>
  <si>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</si>
  <si>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</si>
  <si>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</si>
  <si>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</si>
  <si>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</si>
  <si>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</si>
  <si>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</si>
  <si>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</si>
  <si>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</si>
  <si>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</si>
  <si>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</si>
  <si>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</si>
  <si>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</si>
  <si>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</si>
  <si>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</si>
  <si>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</si>
  <si>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</si>
  <si>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</si>
  <si>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</si>
  <si>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</si>
  <si>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</si>
  <si>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</si>
  <si>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</si>
  <si>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</si>
  <si>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</si>
  <si>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</si>
  <si>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</si>
  <si>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</si>
  <si>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</si>
  <si>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</si>
  <si>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</si>
  <si>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</si>
  <si>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</si>
  <si>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</si>
  <si>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</si>
  <si>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</si>
  <si>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</si>
  <si>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</si>
  <si>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</si>
  <si>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</si>
  <si>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</si>
  <si>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</si>
  <si>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</si>
  <si>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</si>
  <si>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</si>
  <si>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</si>
  <si>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</si>
  <si>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</si>
  <si>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</si>
  <si>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</si>
  <si>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</si>
  <si>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</si>
  <si>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</si>
  <si>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</si>
  <si>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</si>
  <si>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</si>
  <si>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</si>
  <si>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</si>
  <si>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</si>
  <si>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</si>
  <si>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</si>
  <si>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</si>
  <si>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</si>
  <si>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</si>
  <si>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</si>
  <si>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</si>
  <si>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</si>
  <si>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</si>
  <si>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</si>
  <si>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</si>
  <si>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</si>
  <si>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</si>
  <si>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</si>
  <si>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</si>
  <si>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</si>
  <si>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</si>
  <si>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</si>
  <si>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</si>
  <si>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</si>
  <si>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</si>
  <si>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</si>
  <si>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</si>
  <si>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</si>
  <si>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</si>
  <si>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</si>
  <si>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</si>
  <si>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</si>
  <si>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</si>
  <si>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</si>
  <si>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</si>
  <si>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</si>
  <si>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</si>
  <si>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</si>
  <si>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</si>
  <si>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</si>
  <si>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</si>
  <si>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</si>
  <si>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</si>
  <si>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</si>
  <si>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</si>
  <si>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</si>
  <si>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</si>
  <si>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</si>
  <si>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</si>
  <si>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</si>
  <si>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</si>
  <si>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</si>
  <si>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</si>
  <si>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</si>
  <si>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</si>
  <si>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</si>
  <si>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</si>
  <si>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</si>
  <si>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</si>
  <si>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</si>
  <si>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</si>
  <si>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</si>
  <si>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</si>
  <si>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</si>
  <si>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</si>
  <si>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</si>
  <si>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</si>
  <si>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</si>
  <si>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</si>
  <si>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</si>
  <si>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</si>
  <si>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</si>
  <si>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</si>
  <si>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</si>
  <si>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</si>
  <si>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</si>
  <si>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</si>
  <si>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</si>
  <si>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</si>
  <si>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</si>
  <si>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</si>
  <si>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</si>
  <si>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</si>
  <si>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</si>
  <si>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</si>
  <si>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</si>
  <si>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</si>
  <si>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</si>
  <si>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</si>
  <si>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</si>
  <si>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</si>
  <si>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</si>
  <si>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</si>
  <si>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</si>
  <si>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</si>
  <si>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</si>
  <si>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</si>
  <si>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</si>
  <si>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</si>
  <si>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</si>
  <si>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</si>
  <si>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</si>
  <si>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</si>
  <si>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</si>
  <si>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</si>
  <si>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</si>
  <si>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</si>
  <si>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</si>
  <si>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</si>
  <si>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</si>
  <si>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</si>
  <si>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</si>
  <si>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</si>
  <si>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</si>
  <si>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</si>
  <si>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</si>
  <si>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</si>
  <si>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</si>
  <si>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</si>
  <si>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</si>
  <si>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</si>
  <si>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</si>
  <si>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</si>
  <si>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</si>
  <si>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</si>
  <si>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</si>
  <si>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</si>
  <si>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</si>
  <si>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</si>
  <si>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</si>
  <si>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</si>
  <si>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</si>
  <si>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</si>
  <si>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</si>
  <si>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</si>
  <si>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</si>
  <si>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</si>
  <si>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</si>
  <si>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</si>
  <si>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</si>
  <si>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</si>
  <si>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</si>
  <si>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</si>
  <si>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</si>
  <si>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</si>
  <si>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</si>
  <si>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</si>
  <si>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</si>
  <si>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</si>
  <si>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</si>
  <si>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</si>
  <si>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</si>
  <si>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</si>
  <si>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</si>
  <si>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</si>
  <si>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</si>
  <si>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</si>
  <si>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</si>
  <si>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</si>
  <si>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</si>
  <si>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</si>
  <si>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</si>
  <si>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</si>
  <si>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</si>
  <si>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</si>
  <si>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</si>
  <si>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</si>
  <si>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</si>
  <si>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</si>
  <si>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</si>
  <si>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</si>
  <si>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</si>
  <si>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</si>
  <si>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</si>
  <si>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</si>
  <si>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</si>
  <si>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</si>
  <si>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</si>
  <si>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</si>
  <si>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</si>
  <si>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</si>
  <si>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</si>
  <si>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</si>
  <si>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</si>
  <si>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</si>
  <si>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</si>
  <si>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</si>
  <si>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</si>
  <si>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</si>
  <si>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</si>
  <si>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</si>
  <si>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</si>
  <si>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</si>
  <si>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</si>
  <si>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</si>
  <si>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</si>
  <si>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</si>
  <si>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</si>
  <si>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</si>
  <si>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</si>
  <si>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</si>
  <si>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</si>
  <si>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</si>
  <si>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</si>
  <si>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</si>
  <si>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</si>
  <si>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</si>
  <si>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</si>
  <si>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</si>
  <si>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</si>
  <si>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</si>
  <si>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</si>
  <si>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</si>
  <si>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</si>
  <si>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</si>
  <si>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</si>
  <si>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</si>
  <si>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</si>
  <si>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</si>
  <si>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</si>
  <si>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</si>
  <si>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</si>
  <si>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</si>
  <si>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</si>
  <si>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</si>
  <si>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</si>
  <si>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</si>
  <si>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</si>
  <si>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</si>
  <si>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</si>
  <si>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</si>
  <si>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</si>
  <si>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</si>
  <si>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</si>
  <si>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</si>
  <si>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</si>
  <si>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</si>
  <si>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</si>
  <si>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</si>
  <si>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</si>
  <si>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</si>
  <si>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</si>
  <si>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</si>
  <si>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</si>
  <si>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</si>
  <si>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</si>
  <si>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</si>
  <si>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</si>
  <si>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</si>
  <si>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</si>
  <si>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</si>
  <si>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</si>
  <si>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</si>
  <si>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</si>
  <si>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</si>
  <si>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</si>
  <si>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</si>
  <si>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</si>
  <si>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</si>
  <si>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</si>
  <si>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</si>
  <si>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</si>
  <si>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</si>
  <si>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</si>
  <si>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</si>
  <si>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</si>
  <si>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</si>
  <si>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</si>
  <si>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</si>
  <si>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</si>
  <si>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</si>
  <si>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</si>
  <si>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</si>
  <si>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</si>
  <si>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</si>
  <si>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</si>
  <si>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</si>
  <si>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</si>
  <si>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</si>
  <si>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</si>
  <si>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</si>
  <si>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</si>
  <si>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</si>
  <si>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</si>
  <si>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</si>
  <si>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</si>
  <si>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</si>
  <si>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</si>
  <si>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</si>
  <si>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</si>
  <si>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</si>
  <si>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</si>
  <si>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</si>
  <si>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</si>
  <si>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</si>
  <si>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</si>
  <si>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</si>
  <si>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</si>
  <si>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</si>
  <si>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</si>
  <si>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</si>
  <si>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</si>
  <si>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</si>
  <si>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</si>
  <si>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</si>
  <si>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</si>
  <si>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</si>
  <si>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</si>
  <si>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</si>
  <si>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</si>
  <si>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</si>
  <si>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</si>
  <si>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</si>
  <si>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</si>
  <si>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</si>
  <si>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</si>
  <si>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</si>
  <si>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</si>
  <si>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</si>
  <si>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</si>
  <si>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</si>
  <si>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</si>
  <si>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</si>
  <si>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</si>
  <si>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</si>
  <si>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</si>
  <si>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</si>
  <si>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</si>
  <si>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</si>
  <si>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</si>
  <si>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</si>
  <si>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</si>
  <si>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</si>
  <si>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</si>
  <si>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</si>
  <si>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</si>
  <si>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</si>
  <si>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</si>
  <si>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</si>
  <si>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</si>
  <si>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</si>
  <si>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</si>
  <si>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</si>
  <si>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</si>
  <si>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</si>
  <si>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</si>
  <si>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</si>
  <si>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</si>
  <si>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</si>
  <si>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</si>
  <si>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</si>
  <si>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</si>
  <si>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</si>
  <si>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</si>
  <si>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</si>
  <si>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</si>
  <si>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</si>
  <si>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</si>
  <si>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</si>
  <si>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</si>
  <si>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</si>
  <si>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</si>
  <si>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</si>
  <si>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</si>
  <si>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</si>
  <si>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</si>
  <si>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</si>
  <si>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</si>
  <si>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</si>
  <si>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</si>
  <si>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</si>
  <si>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</si>
  <si>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</si>
  <si>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</si>
  <si>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</si>
  <si>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</si>
  <si>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</si>
  <si>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</si>
  <si>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</si>
  <si>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</si>
  <si>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</si>
  <si>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</si>
  <si>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</si>
  <si>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</si>
  <si>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</si>
  <si>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</si>
  <si>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</si>
  <si>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</si>
  <si>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</si>
  <si>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</si>
  <si>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</si>
  <si>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</si>
  <si>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</si>
  <si>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</si>
  <si>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</si>
  <si>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</si>
  <si>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</si>
  <si>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</si>
  <si>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</si>
  <si>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</si>
  <si>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</si>
  <si>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</si>
  <si>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</si>
  <si>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</si>
  <si>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</si>
  <si>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</si>
  <si>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</si>
  <si>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</si>
  <si>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</si>
  <si>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</si>
  <si>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</si>
  <si>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</si>
  <si>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</si>
  <si>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</si>
  <si>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</si>
  <si>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</si>
  <si>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</si>
  <si>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</si>
  <si>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</si>
  <si>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</si>
  <si>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</si>
  <si>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</si>
  <si>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</si>
  <si>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</si>
  <si>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</si>
  <si>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</si>
  <si>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</si>
  <si>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</si>
  <si>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</si>
  <si>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</si>
  <si>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</si>
  <si>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</si>
  <si>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</si>
  <si>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</si>
  <si>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</si>
  <si>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</si>
  <si>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</si>
  <si>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</si>
  <si>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</si>
  <si>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</si>
  <si>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</si>
  <si>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</si>
  <si>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</si>
  <si>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</si>
  <si>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</si>
  <si>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</si>
  <si>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</si>
  <si>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</si>
  <si>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</si>
  <si>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</si>
  <si>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</si>
  <si>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</si>
  <si>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</si>
  <si>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</si>
  <si>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</si>
  <si>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</si>
  <si>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</si>
  <si>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</si>
  <si>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</si>
  <si>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</si>
  <si>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</si>
  <si>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</si>
  <si>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</si>
  <si>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</si>
  <si>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</si>
  <si>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</si>
  <si>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</si>
  <si>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</si>
  <si>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</si>
  <si>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</si>
  <si>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</si>
  <si>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</si>
  <si>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</si>
  <si>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</si>
  <si>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</si>
  <si>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</si>
  <si>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</si>
  <si>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</si>
  <si>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</si>
  <si>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</si>
  <si>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</si>
  <si>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</si>
  <si>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</si>
  <si>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</si>
  <si>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</si>
  <si>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</si>
  <si>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</si>
  <si>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</si>
  <si>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</si>
  <si>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</si>
  <si>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</si>
  <si>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</si>
  <si>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</si>
  <si>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</si>
  <si>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</si>
  <si>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</si>
  <si>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</si>
  <si>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</si>
  <si>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</si>
  <si>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</si>
  <si>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</si>
  <si>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</si>
  <si>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</si>
  <si>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</si>
  <si>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</si>
  <si>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</si>
  <si>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</si>
  <si>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</si>
  <si>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</si>
  <si>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</si>
  <si>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</si>
  <si>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</si>
  <si>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</si>
  <si>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</si>
  <si>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</si>
  <si>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</si>
  <si>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</si>
  <si>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</si>
  <si>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</si>
  <si>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</si>
  <si>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</si>
  <si>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</si>
  <si>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</si>
  <si>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</si>
  <si>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</si>
  <si>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</si>
  <si>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</si>
  <si>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</si>
  <si>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</si>
  <si>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</si>
  <si>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</si>
  <si>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</si>
  <si>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</si>
  <si>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</si>
  <si>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</si>
  <si>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</si>
  <si>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</si>
  <si>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</si>
  <si>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</si>
  <si>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</si>
  <si>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</si>
  <si>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</si>
  <si>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</si>
  <si>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</si>
  <si>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</si>
  <si>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</si>
  <si>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</si>
  <si>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</si>
  <si>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</si>
  <si>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</si>
  <si>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</si>
  <si>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</si>
  <si>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</si>
  <si>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</si>
  <si>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</si>
  <si>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</si>
  <si>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</si>
  <si>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</si>
  <si>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</si>
  <si>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</si>
  <si>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</si>
  <si>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</si>
  <si>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</si>
  <si>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</si>
  <si>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</si>
  <si>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</si>
  <si>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</si>
  <si>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</si>
  <si>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</si>
  <si>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</si>
  <si>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</si>
  <si>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</si>
  <si>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</si>
  <si>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</si>
  <si>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</si>
  <si>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</si>
  <si>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</si>
  <si>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</si>
  <si>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</si>
  <si>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</si>
  <si>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</si>
  <si>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</si>
  <si>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</si>
  <si>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</si>
  <si>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</si>
  <si>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</si>
  <si>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</si>
  <si>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</si>
  <si>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</si>
  <si>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</si>
  <si>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</si>
  <si>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</si>
  <si>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</si>
  <si>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</si>
  <si>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</si>
  <si>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</si>
  <si>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</si>
  <si>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</si>
  <si>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</si>
  <si>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</si>
  <si>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</si>
  <si>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</si>
  <si>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</si>
  <si>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</si>
  <si>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</si>
  <si>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</si>
  <si>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</si>
  <si>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</si>
  <si>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</si>
  <si>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</si>
  <si>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</si>
  <si>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</si>
  <si>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</si>
  <si>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</si>
  <si>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</si>
  <si>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</si>
  <si>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</si>
  <si>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</si>
  <si>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</si>
  <si>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</si>
  <si>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</si>
  <si>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</si>
  <si>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</si>
  <si>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</si>
  <si>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</si>
  <si>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</si>
  <si>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</si>
  <si>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</si>
  <si>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</si>
  <si>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</si>
  <si>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</si>
  <si>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</si>
  <si>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</si>
  <si>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</si>
  <si>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</si>
  <si>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</si>
  <si>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</si>
  <si>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</si>
  <si>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</si>
  <si>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</si>
  <si>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</si>
  <si>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</si>
  <si>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</si>
  <si>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</si>
  <si>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</si>
  <si>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</si>
  <si>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</si>
  <si>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</si>
  <si>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</si>
  <si>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</si>
  <si>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</si>
  <si>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</si>
  <si>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</si>
  <si>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</si>
  <si>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</si>
  <si>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</si>
  <si>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</si>
  <si>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</si>
  <si>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</si>
  <si>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</si>
  <si>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</si>
  <si>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</si>
  <si>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</si>
  <si>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</si>
  <si>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</si>
  <si>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</si>
  <si>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</si>
  <si>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</si>
  <si>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</si>
  <si>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</si>
  <si>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</si>
  <si>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</si>
  <si>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</si>
  <si>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</si>
  <si>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</si>
  <si>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</si>
  <si>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</si>
  <si>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</si>
  <si>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</si>
  <si>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</si>
  <si>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</si>
  <si>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</si>
  <si>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</si>
  <si>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</si>
  <si>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</si>
  <si>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</si>
  <si>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</si>
  <si>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</si>
  <si>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</si>
  <si>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</si>
  <si>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</si>
  <si>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</si>
  <si>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</si>
  <si>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</si>
  <si>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</si>
  <si>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</si>
  <si>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</si>
  <si>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</si>
  <si>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</si>
  <si>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</si>
  <si>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</si>
  <si>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</si>
  <si>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</si>
  <si>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</si>
  <si>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</si>
  <si>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</si>
  <si>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</si>
  <si>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</si>
  <si>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</si>
  <si>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</si>
  <si>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</si>
  <si>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</si>
  <si>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</si>
  <si>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</si>
  <si>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</si>
  <si>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</si>
  <si>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</si>
  <si>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</si>
  <si>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</si>
  <si>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</si>
  <si>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</si>
  <si>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</si>
  <si>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</si>
  <si>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</si>
  <si>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</si>
  <si>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</si>
  <si>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</si>
  <si>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</si>
  <si>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</si>
  <si>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</si>
  <si>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</si>
  <si>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</si>
  <si>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</si>
  <si>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</si>
  <si>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</si>
  <si>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</si>
  <si>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</si>
  <si>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</si>
  <si>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</si>
  <si>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</si>
  <si>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</si>
  <si>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</si>
  <si>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</si>
  <si>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</si>
  <si>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</si>
  <si>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</si>
  <si>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</si>
  <si>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</si>
  <si>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</si>
  <si>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</si>
  <si>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</si>
  <si>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</si>
  <si>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</si>
  <si>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</si>
  <si>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</si>
  <si>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</si>
  <si>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</si>
  <si>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</si>
  <si>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</si>
  <si>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</si>
  <si>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</si>
  <si>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</si>
  <si>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</si>
  <si>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</si>
  <si>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</si>
  <si>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</si>
  <si>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</si>
  <si>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</si>
  <si>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</si>
  <si>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</si>
  <si>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</si>
  <si>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</si>
  <si>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</si>
  <si>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</si>
  <si>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</si>
  <si>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</si>
  <si>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</si>
  <si>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</si>
  <si>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</si>
  <si>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</si>
  <si>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</si>
  <si>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</si>
  <si>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</si>
  <si>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</si>
  <si>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</si>
  <si>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</si>
  <si>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</si>
  <si>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</si>
  <si>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</si>
  <si>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</si>
  <si>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</si>
  <si>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</si>
  <si>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</si>
  <si>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</si>
  <si>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</si>
  <si>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</si>
  <si>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</si>
  <si>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</si>
  <si>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</si>
  <si>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</si>
  <si>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</si>
  <si>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</si>
  <si>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</si>
  <si>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</si>
  <si>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</si>
  <si>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</si>
  <si>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</si>
  <si>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</si>
  <si>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</si>
  <si>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</si>
  <si>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</si>
  <si>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</si>
  <si>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</si>
  <si>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</si>
  <si>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</si>
  <si>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</si>
  <si>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</si>
  <si>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</si>
  <si>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</si>
  <si>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</si>
  <si>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</si>
  <si>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</si>
  <si>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</si>
  <si>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</si>
  <si>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</si>
  <si>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</si>
  <si>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</si>
  <si>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</si>
  <si>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</si>
  <si>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</si>
  <si>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</si>
  <si>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</si>
  <si>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</si>
  <si>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</si>
  <si>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</si>
  <si>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</si>
  <si>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</si>
  <si>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</si>
  <si>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</si>
  <si>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</si>
  <si>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</si>
  <si>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</si>
  <si>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</si>
  <si>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</si>
  <si>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</si>
  <si>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</si>
  <si>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</si>
  <si>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</si>
  <si>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</si>
  <si>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</si>
  <si>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</si>
  <si>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</si>
  <si>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</si>
  <si>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</si>
  <si>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</si>
  <si>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</si>
  <si>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</si>
  <si>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</si>
  <si>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</si>
  <si>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</si>
  <si>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</si>
  <si>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</si>
  <si>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</si>
  <si>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</si>
  <si>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</si>
  <si>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</si>
  <si>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</si>
  <si>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</si>
  <si>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</si>
  <si>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</si>
  <si>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</si>
  <si>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</si>
  <si>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</si>
  <si>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</si>
  <si>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</si>
  <si>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</si>
  <si>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</si>
  <si>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</si>
  <si>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</si>
  <si>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</si>
  <si>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</si>
  <si>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</si>
  <si>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</si>
  <si>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</si>
  <si>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</si>
  <si>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</si>
  <si>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</si>
  <si>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</si>
  <si>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</si>
  <si>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</si>
  <si>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</si>
  <si>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</si>
  <si>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</si>
  <si>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</si>
  <si>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</si>
  <si>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</si>
  <si>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</si>
  <si>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</si>
  <si>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</si>
  <si>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</si>
  <si>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</si>
  <si>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</si>
  <si>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</si>
  <si>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</si>
  <si>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</si>
  <si>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</si>
  <si>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</si>
  <si>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</si>
  <si>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</si>
  <si>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</si>
  <si>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</si>
  <si>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</si>
  <si>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</si>
  <si>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</si>
  <si>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</si>
  <si>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</si>
  <si>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</si>
  <si>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</si>
  <si>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</si>
  <si>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</si>
  <si>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</si>
  <si>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</si>
  <si>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</si>
  <si>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</si>
  <si>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</si>
  <si>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</si>
  <si>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</si>
  <si>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</si>
  <si>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</si>
  <si>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</si>
  <si>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</si>
  <si>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</si>
  <si>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</si>
  <si>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</si>
  <si>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</si>
  <si>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</si>
  <si>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</si>
  <si>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</si>
  <si>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</si>
  <si>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</si>
  <si>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</si>
  <si>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</si>
  <si>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</si>
  <si>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</si>
  <si>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</si>
  <si>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</si>
  <si>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</si>
  <si>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</si>
  <si>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</si>
  <si>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</si>
  <si>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</si>
  <si>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</si>
  <si>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</si>
  <si>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</si>
  <si>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</si>
  <si>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</si>
  <si>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</si>
  <si>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</si>
  <si>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</si>
  <si>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</si>
  <si>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</si>
  <si>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</si>
  <si>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</si>
  <si>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</si>
  <si>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</si>
  <si>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</si>
  <si>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</si>
  <si>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</si>
  <si>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</si>
  <si>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</si>
  <si>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</si>
  <si>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</si>
  <si>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</si>
  <si>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</si>
  <si>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</si>
  <si>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</si>
  <si>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</si>
  <si>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</si>
  <si>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</si>
  <si>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</si>
  <si>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</si>
  <si>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</si>
  <si>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</si>
  <si>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</si>
  <si>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</si>
  <si>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</si>
  <si>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</si>
  <si>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</si>
  <si>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</si>
  <si>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</si>
  <si>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</si>
  <si>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</si>
  <si>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</si>
  <si>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</si>
  <si>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</si>
  <si>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</si>
  <si>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</si>
  <si>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</si>
  <si>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</si>
  <si>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</si>
  <si>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</si>
  <si>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</si>
  <si>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</si>
  <si>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</si>
  <si>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</si>
  <si>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</si>
  <si>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</si>
  <si>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</si>
  <si>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</si>
  <si>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</si>
  <si>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</si>
  <si>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</si>
  <si>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</si>
  <si>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</si>
  <si>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</si>
  <si>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</si>
  <si>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</si>
  <si>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</si>
  <si>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</si>
  <si>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</si>
  <si>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</si>
  <si>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</si>
  <si>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</si>
  <si>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</si>
  <si>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</si>
  <si>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</si>
  <si>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</si>
  <si>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</si>
  <si>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</si>
  <si>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</si>
  <si>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</si>
  <si>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</si>
  <si>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</si>
  <si>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</si>
  <si>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</si>
  <si>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</si>
  <si>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</si>
  <si>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</si>
  <si>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</si>
  <si>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</si>
  <si>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</si>
  <si>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</si>
  <si>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</si>
  <si>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</si>
  <si>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</si>
  <si>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</si>
  <si>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</si>
  <si>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</si>
  <si>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</si>
  <si>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</si>
  <si>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</si>
  <si>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</si>
  <si>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</si>
  <si>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</si>
  <si>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</si>
  <si>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</si>
  <si>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</si>
  <si>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</si>
  <si>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</si>
  <si>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</si>
  <si>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</si>
  <si>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</si>
  <si>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</si>
  <si>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</si>
  <si>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</si>
  <si>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</si>
  <si>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</si>
  <si>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</si>
  <si>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</si>
  <si>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</si>
  <si>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</si>
  <si>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</si>
  <si>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</si>
  <si>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</si>
  <si>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</si>
  <si>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</si>
  <si>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</si>
  <si>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</si>
  <si>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</si>
  <si>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</si>
  <si>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</si>
  <si>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</si>
  <si>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</si>
  <si>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</si>
  <si>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</si>
  <si>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</si>
  <si>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</si>
  <si>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</si>
  <si>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</si>
  <si>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</si>
  <si>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</si>
  <si>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</si>
  <si>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</si>
  <si>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</si>
  <si>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</si>
  <si>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</si>
  <si>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</si>
  <si>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</si>
  <si>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</si>
  <si>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</si>
  <si>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</si>
  <si>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</si>
  <si>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</si>
  <si>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</si>
  <si>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</si>
  <si>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</si>
  <si>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</si>
  <si>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</si>
  <si>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</si>
  <si>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</si>
  <si>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</si>
  <si>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</si>
  <si>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</si>
  <si>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</si>
  <si>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</si>
  <si>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</si>
  <si>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</si>
  <si>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</si>
  <si>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</si>
  <si>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</si>
  <si>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</si>
  <si>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</si>
  <si>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</si>
  <si>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</si>
  <si>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</si>
  <si>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</si>
  <si>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</si>
  <si>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</si>
  <si>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</si>
  <si>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</si>
  <si>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</si>
  <si>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</si>
  <si>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</si>
  <si>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</si>
  <si>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</si>
  <si>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</si>
  <si>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</si>
  <si>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</si>
  <si>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</si>
  <si>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</si>
  <si>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</si>
  <si>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</si>
  <si>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</si>
  <si>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</si>
  <si>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</si>
  <si>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</si>
  <si>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</si>
  <si>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</si>
  <si>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</si>
  <si>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</si>
  <si>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</si>
  <si>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</si>
  <si>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</si>
  <si>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</si>
  <si>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</si>
  <si>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</si>
  <si>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</si>
  <si>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</si>
  <si>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</si>
  <si>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</si>
  <si>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</si>
  <si>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</si>
  <si>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</si>
  <si>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</si>
  <si>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</si>
  <si>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</si>
  <si>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</si>
  <si>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</si>
  <si>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</si>
  <si>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</si>
  <si>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</si>
  <si>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</si>
  <si>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</si>
  <si>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</si>
  <si>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</si>
  <si>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</si>
  <si>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</si>
  <si>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</si>
  <si>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</si>
  <si>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</si>
  <si>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</si>
  <si>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</si>
  <si>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</si>
  <si>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</si>
  <si>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</si>
  <si>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</si>
  <si>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</si>
  <si>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</si>
  <si>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</si>
  <si>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</si>
  <si>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</si>
  <si>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</si>
  <si>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</si>
  <si>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</si>
  <si>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</si>
  <si>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</si>
  <si>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</si>
  <si>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</si>
  <si>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</si>
  <si>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</si>
  <si>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</si>
  <si>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</si>
  <si>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</si>
  <si>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</si>
  <si>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</si>
  <si>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</si>
  <si>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</si>
  <si>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</si>
  <si>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</si>
  <si>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</si>
  <si>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</si>
  <si>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</si>
  <si>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</si>
  <si>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</si>
  <si>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</si>
  <si>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</si>
  <si>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</si>
  <si>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</si>
  <si>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</si>
  <si>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</si>
  <si>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</si>
  <si>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</si>
  <si>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</si>
  <si>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</si>
  <si>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</si>
  <si>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</si>
  <si>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</si>
  <si>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</si>
  <si>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</si>
  <si>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</si>
  <si>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</si>
  <si>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</si>
  <si>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</si>
  <si>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</si>
  <si>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</si>
  <si>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</si>
  <si>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</si>
  <si>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</si>
  <si>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</si>
  <si>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</si>
  <si>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</si>
  <si>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</si>
  <si>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</si>
  <si>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</si>
  <si>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</si>
  <si>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</si>
  <si>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</si>
  <si>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</si>
  <si>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</si>
  <si>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</si>
  <si>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</si>
  <si>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</si>
  <si>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</si>
  <si>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</si>
  <si>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</si>
  <si>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</si>
  <si>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</si>
  <si>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</si>
  <si>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</si>
  <si>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</si>
  <si>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</si>
  <si>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</si>
  <si>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</si>
  <si>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</si>
  <si>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</si>
  <si>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</si>
  <si>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</si>
  <si>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</si>
  <si>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</si>
  <si>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</si>
  <si>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</si>
  <si>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</si>
  <si>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</si>
  <si>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</si>
  <si>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</si>
  <si>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</si>
  <si>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</si>
  <si>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</si>
  <si>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</si>
  <si>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</si>
  <si>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</si>
  <si>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</si>
  <si>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</si>
  <si>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</si>
  <si>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</si>
  <si>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</si>
  <si>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</si>
  <si>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</si>
  <si>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</si>
  <si>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</si>
  <si>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</si>
  <si>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</si>
  <si>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</si>
  <si>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</si>
  <si>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</si>
  <si>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</si>
  <si>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</si>
  <si>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</si>
  <si>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</si>
  <si>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</si>
  <si>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</si>
  <si>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</si>
  <si>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</si>
  <si>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</si>
  <si>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</si>
  <si>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</si>
  <si>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</si>
  <si>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</si>
  <si>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</si>
  <si>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</si>
  <si>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</si>
  <si>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</si>
  <si>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</si>
  <si>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</si>
  <si>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</si>
  <si>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</si>
  <si>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</si>
  <si>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</si>
  <si>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</si>
  <si>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</si>
  <si>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</si>
  <si>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</si>
  <si>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</si>
  <si>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</si>
  <si>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</si>
  <si>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</si>
  <si>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</si>
  <si>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</si>
  <si>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</si>
  <si>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</si>
  <si>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</si>
  <si>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</si>
  <si>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</si>
  <si>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</si>
  <si>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</si>
  <si>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</si>
  <si>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</si>
  <si>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</si>
  <si>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</si>
  <si>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</si>
  <si>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</si>
  <si>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</si>
  <si>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</si>
  <si>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</si>
  <si>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</si>
  <si>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</si>
  <si>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</si>
  <si>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</si>
  <si>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</si>
  <si>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</si>
  <si>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</si>
  <si>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</si>
  <si>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</si>
  <si>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</si>
  <si>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</si>
  <si>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</si>
  <si>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</si>
  <si>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</si>
  <si>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</si>
  <si>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</si>
  <si>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</si>
  <si>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</si>
  <si>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</si>
  <si>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</si>
  <si>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</si>
  <si>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</si>
  <si>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</si>
  <si>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</si>
  <si>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</si>
  <si>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</si>
  <si>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</si>
  <si>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</si>
  <si>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</si>
  <si>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</si>
  <si>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</si>
  <si>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</si>
  <si>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</si>
  <si>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</si>
  <si>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</si>
  <si>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</si>
  <si>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</si>
  <si>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</si>
  <si>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</si>
  <si>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</si>
  <si>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</si>
  <si>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</si>
  <si>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</si>
  <si>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</si>
  <si>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</si>
  <si>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</si>
  <si>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</si>
  <si>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</si>
  <si>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</si>
  <si>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</si>
  <si>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</si>
  <si>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</si>
  <si>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</si>
  <si>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</si>
  <si>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</si>
  <si>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</si>
  <si>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</si>
  <si>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</si>
  <si>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</si>
  <si>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</si>
  <si>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</si>
  <si>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</si>
  <si>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</si>
  <si>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</si>
  <si>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</si>
  <si>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</si>
  <si>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</si>
  <si>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</si>
  <si>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</si>
  <si>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</si>
  <si>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</si>
  <si>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</si>
  <si>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</si>
  <si>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</si>
  <si>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</si>
  <si>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</si>
  <si>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</si>
  <si>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</si>
  <si>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</si>
  <si>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</si>
  <si>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</si>
  <si>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</si>
  <si>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</si>
  <si>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</si>
  <si>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</si>
  <si>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</si>
  <si>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</si>
  <si>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</si>
  <si>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</si>
  <si>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</si>
  <si>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</si>
  <si>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</si>
  <si>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</si>
  <si>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</si>
  <si>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</si>
  <si>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</si>
  <si>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</si>
  <si>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</si>
  <si>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</si>
  <si>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</si>
  <si>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</si>
  <si>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</si>
  <si>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</si>
  <si>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</si>
  <si>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</si>
  <si>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</si>
  <si>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</si>
  <si>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</si>
  <si>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</si>
  <si>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</si>
  <si>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</si>
  <si>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</si>
  <si>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</si>
  <si>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</si>
  <si>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</si>
  <si>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</si>
  <si>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</si>
  <si>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</si>
  <si>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</si>
  <si>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</si>
  <si>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</si>
  <si>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</si>
  <si>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</si>
  <si>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</si>
  <si>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</si>
  <si>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</si>
  <si>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</si>
  <si>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</si>
  <si>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</si>
  <si>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</si>
  <si>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</si>
  <si>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</si>
  <si>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</si>
  <si>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</si>
  <si>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</si>
  <si>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</si>
  <si>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</si>
  <si>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</si>
  <si>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</si>
  <si>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</si>
  <si>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</si>
  <si>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</si>
  <si>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</si>
  <si>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</si>
  <si>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</si>
  <si>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</si>
  <si>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</si>
  <si>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</si>
  <si>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</si>
  <si>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</si>
  <si>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</si>
  <si>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</si>
  <si>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</si>
  <si>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</si>
  <si>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</si>
  <si>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</si>
  <si>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</si>
  <si>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</si>
  <si>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</si>
  <si>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</si>
  <si>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</si>
  <si>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</si>
  <si>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</si>
  <si>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</si>
  <si>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</si>
  <si>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</si>
  <si>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</si>
  <si>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</si>
  <si>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</si>
  <si>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</si>
  <si>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</si>
  <si>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</si>
  <si>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</si>
  <si>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</si>
  <si>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</si>
  <si>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</si>
  <si>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</si>
  <si>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</si>
  <si>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</si>
  <si>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</si>
  <si>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</si>
  <si>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</si>
  <si>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</si>
  <si>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</si>
  <si>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</si>
  <si>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</si>
  <si>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</si>
  <si>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</si>
  <si>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</si>
  <si>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</si>
  <si>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</si>
  <si>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</si>
  <si>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</si>
  <si>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</si>
  <si>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</si>
  <si>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</si>
  <si>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</si>
  <si>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</si>
  <si>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</si>
  <si>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</si>
  <si>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</si>
  <si>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</si>
  <si>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</si>
  <si>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</si>
  <si>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</si>
  <si>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</si>
  <si>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</si>
  <si>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</si>
  <si>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</si>
  <si>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</si>
  <si>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</si>
  <si>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</si>
  <si>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</si>
  <si>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</si>
  <si>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</si>
  <si>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</si>
  <si>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</si>
  <si>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</si>
  <si>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</si>
  <si>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</si>
  <si>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</si>
  <si>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</si>
  <si>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</si>
  <si>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</si>
  <si>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</si>
  <si>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</si>
  <si>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</si>
  <si>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</si>
  <si>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</si>
  <si>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</si>
  <si>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</si>
  <si>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</si>
  <si>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</si>
  <si>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</si>
  <si>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</si>
  <si>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</si>
  <si>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</si>
  <si>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</si>
  <si>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</si>
  <si>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</si>
  <si>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</si>
  <si>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</si>
  <si>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</si>
  <si>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</si>
  <si>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</si>
  <si>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</si>
  <si>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</si>
  <si>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</si>
  <si>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</si>
  <si>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</si>
  <si>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</si>
  <si>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</si>
  <si>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</si>
  <si>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</si>
  <si>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</si>
  <si>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</si>
  <si>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</si>
  <si>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</si>
  <si>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</si>
  <si>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</si>
  <si>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</si>
  <si>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</si>
  <si>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</si>
  <si>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</si>
  <si>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</si>
  <si>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</si>
  <si>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</si>
  <si>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</si>
  <si>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</si>
  <si>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</si>
  <si>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</si>
  <si>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</si>
  <si>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</si>
  <si>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</si>
  <si>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</si>
  <si>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</si>
  <si>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</si>
  <si>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</si>
  <si>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</si>
  <si>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</si>
  <si>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</si>
  <si>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</si>
  <si>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</si>
  <si>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</si>
  <si>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</si>
  <si>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</si>
  <si>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</si>
  <si>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</si>
  <si>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</si>
  <si>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</si>
  <si>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</si>
  <si>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</si>
  <si>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</si>
  <si>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</si>
  <si>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</si>
  <si>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</si>
  <si>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</si>
  <si>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</si>
  <si>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</si>
  <si>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</si>
  <si>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</si>
  <si>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</si>
  <si>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</si>
  <si>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</si>
  <si>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</si>
  <si>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</si>
  <si>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</si>
  <si>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</si>
  <si>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</si>
  <si>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</si>
  <si>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</si>
  <si>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</si>
  <si>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</si>
  <si>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</si>
  <si>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</si>
  <si>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</si>
  <si>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</si>
  <si>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</si>
  <si>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</si>
  <si>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</si>
  <si>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</si>
  <si>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</si>
  <si>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</si>
  <si>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</si>
  <si>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</si>
  <si>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</si>
  <si>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</si>
  <si>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</si>
  <si>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</si>
  <si>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</si>
  <si>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</si>
  <si>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</si>
  <si>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</si>
  <si>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</si>
  <si>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</si>
  <si>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</si>
  <si>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</si>
  <si>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</si>
  <si>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</si>
  <si>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</si>
  <si>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</si>
  <si>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</si>
  <si>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</si>
  <si>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</si>
  <si>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</si>
  <si>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</si>
  <si>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</si>
  <si>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</si>
  <si>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</si>
  <si>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</si>
  <si>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</si>
  <si>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</si>
  <si>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</si>
  <si>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</si>
  <si>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</si>
  <si>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</si>
  <si>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</si>
  <si>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</si>
  <si>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</si>
  <si>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</si>
  <si>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</si>
  <si>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</si>
  <si>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</si>
  <si>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</si>
  <si>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</si>
  <si>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</si>
  <si>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</si>
  <si>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</si>
  <si>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</si>
  <si>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</si>
  <si>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</si>
  <si>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</si>
  <si>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</si>
  <si>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</si>
  <si>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</si>
  <si>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</si>
  <si>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</si>
  <si>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</si>
  <si>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</si>
  <si>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</si>
  <si>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</si>
  <si>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</si>
  <si>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</si>
  <si>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</si>
  <si>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</si>
  <si>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</si>
  <si>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</si>
  <si>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</si>
  <si>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</si>
  <si>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</si>
  <si>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</si>
  <si>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</si>
  <si>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</si>
  <si>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</si>
  <si>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</si>
  <si>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</si>
  <si>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</si>
  <si>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</si>
  <si>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</si>
  <si>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</si>
  <si>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</si>
  <si>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</si>
  <si>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</si>
  <si>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</si>
  <si>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</si>
  <si>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</si>
  <si>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</si>
  <si>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</si>
  <si>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</si>
  <si>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</si>
  <si>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</si>
  <si>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</si>
  <si>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</si>
  <si>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</si>
  <si>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</si>
  <si>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</si>
  <si>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</si>
  <si>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</si>
  <si>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</si>
  <si>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</si>
  <si>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</si>
  <si>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</si>
  <si>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</si>
  <si>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</si>
  <si>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</si>
  <si>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</si>
  <si>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</si>
  <si>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</si>
  <si>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</si>
  <si>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</si>
  <si>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</si>
  <si>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</si>
  <si>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</si>
  <si>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</si>
  <si>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</si>
  <si>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</si>
  <si>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</si>
  <si>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</si>
  <si>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</si>
  <si>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</si>
  <si>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</si>
  <si>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</si>
  <si>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</si>
  <si>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</si>
  <si>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</si>
  <si>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</si>
  <si>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</si>
  <si>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</si>
  <si>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</si>
  <si>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</si>
  <si>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</si>
  <si>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</si>
  <si>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</si>
  <si>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</si>
  <si>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</si>
  <si>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</si>
  <si>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</si>
  <si>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</si>
  <si>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</si>
  <si>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</si>
  <si>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</si>
  <si>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</si>
  <si>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</si>
  <si>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</si>
  <si>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</si>
  <si>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</si>
  <si>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</si>
  <si>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</si>
  <si>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</si>
  <si>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</si>
  <si>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</si>
  <si>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</si>
  <si>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</si>
  <si>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</si>
  <si>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</si>
  <si>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</si>
  <si>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</si>
  <si>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</si>
  <si>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</si>
  <si>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</si>
  <si>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</si>
  <si>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</si>
  <si>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</si>
  <si>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</si>
  <si>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</si>
  <si>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</si>
  <si>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</si>
  <si>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</si>
  <si>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</si>
  <si>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</si>
  <si>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</si>
  <si>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</si>
  <si>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</si>
  <si>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</si>
  <si>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</si>
  <si>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</si>
  <si>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</si>
  <si>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</si>
  <si>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</si>
  <si>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</si>
  <si>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</si>
  <si>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</si>
  <si>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</si>
  <si>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</si>
  <si>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</si>
  <si>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</si>
  <si>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</si>
  <si>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</si>
  <si>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</si>
  <si>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</si>
  <si>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</si>
  <si>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</si>
  <si>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</si>
  <si>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</si>
  <si>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</si>
  <si>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</si>
  <si>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</si>
  <si>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</si>
  <si>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</si>
  <si>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</si>
  <si>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</si>
  <si>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</si>
  <si>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</si>
  <si>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</si>
  <si>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</si>
  <si>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</si>
  <si>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</si>
  <si>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</si>
  <si>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</si>
  <si>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</si>
  <si>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</si>
  <si>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</si>
  <si>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</si>
  <si>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</si>
  <si>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</si>
  <si>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</si>
  <si>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</si>
  <si>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</si>
  <si>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</si>
  <si>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</si>
  <si>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</si>
  <si>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</si>
  <si>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</si>
  <si>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</si>
  <si>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</si>
  <si>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</si>
  <si>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</si>
  <si>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</si>
  <si>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</si>
  <si>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</si>
  <si>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</si>
  <si>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</si>
  <si>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</si>
  <si>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</si>
  <si>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</si>
  <si>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</si>
  <si>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</si>
  <si>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</si>
  <si>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</si>
  <si>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</si>
  <si>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</si>
  <si>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</si>
  <si>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</si>
  <si>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</si>
  <si>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</si>
  <si>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</si>
  <si>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</si>
  <si>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</si>
  <si>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</si>
  <si>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</si>
  <si>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</si>
  <si>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</si>
  <si>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</si>
  <si>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</si>
  <si>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</si>
  <si>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</si>
  <si>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</si>
  <si>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</si>
  <si>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</si>
  <si>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</si>
  <si>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</si>
  <si>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</si>
  <si>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</si>
  <si>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</si>
  <si>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</si>
  <si>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</si>
  <si>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</si>
  <si>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</si>
  <si>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</si>
  <si>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</si>
  <si>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</si>
  <si>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</si>
  <si>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</si>
  <si>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</si>
  <si>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</si>
  <si>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</si>
  <si>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</si>
  <si>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</si>
  <si>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</si>
  <si>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</si>
  <si>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</si>
  <si>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</si>
  <si>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</si>
  <si>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</si>
  <si>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</si>
  <si>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</si>
  <si>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</si>
  <si>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</si>
  <si>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</si>
  <si>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</si>
  <si>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</si>
  <si>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</si>
  <si>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</si>
  <si>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</si>
  <si>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</si>
  <si>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</si>
  <si>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</si>
  <si>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</si>
  <si>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</si>
  <si>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</si>
  <si>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</si>
  <si>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</si>
  <si>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</si>
  <si>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</si>
  <si>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</si>
  <si>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</si>
  <si>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</si>
  <si>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</si>
  <si>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</si>
  <si>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</si>
  <si>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</si>
  <si>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</si>
  <si>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</si>
  <si>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</si>
  <si>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</si>
  <si>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</si>
  <si>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</si>
  <si>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</si>
  <si>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</si>
  <si>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</si>
  <si>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</si>
  <si>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</si>
  <si>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</si>
  <si>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</si>
  <si>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</si>
  <si>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</si>
  <si>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</si>
  <si>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</si>
  <si>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</si>
  <si>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</si>
  <si>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</si>
  <si>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</si>
  <si>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</si>
  <si>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</si>
  <si>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</si>
  <si>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</si>
  <si>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</si>
  <si>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</si>
  <si>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</si>
  <si>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</si>
  <si>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</si>
  <si>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</si>
  <si>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</si>
  <si>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</si>
  <si>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</si>
  <si>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</si>
  <si>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</si>
  <si>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</si>
  <si>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</si>
  <si>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</si>
  <si>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</si>
  <si>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</si>
  <si>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</si>
  <si>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</si>
  <si>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</si>
  <si>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</si>
  <si>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</si>
  <si>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</si>
  <si>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</si>
  <si>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</si>
  <si>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</si>
  <si>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</si>
  <si>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</si>
  <si>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</si>
  <si>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</si>
  <si>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</si>
  <si>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</si>
  <si>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</si>
  <si>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</si>
  <si>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</si>
  <si>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</si>
  <si>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</si>
  <si>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</si>
  <si>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</si>
  <si>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</si>
  <si>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</si>
  <si>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</si>
  <si>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</si>
  <si>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</si>
  <si>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</si>
  <si>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</si>
  <si>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</si>
  <si>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</si>
  <si>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</si>
  <si>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</si>
  <si>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</si>
  <si>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</si>
  <si>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</si>
  <si>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</si>
  <si>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</si>
  <si>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</si>
  <si>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</si>
  <si>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</si>
  <si>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</si>
  <si>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</si>
  <si>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</si>
  <si>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</si>
  <si>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</si>
  <si>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</si>
  <si>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</si>
  <si>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</si>
  <si>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</si>
  <si>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</si>
  <si>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</si>
  <si>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</si>
  <si>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</si>
  <si>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</si>
  <si>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</si>
  <si>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</si>
  <si>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</si>
  <si>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</si>
  <si>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</si>
  <si>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</si>
  <si>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</si>
  <si>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</si>
  <si>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</si>
  <si>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</si>
  <si>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</si>
  <si>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</si>
  <si>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</si>
  <si>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</si>
  <si>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</si>
  <si>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</si>
  <si>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</si>
  <si>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</si>
  <si>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</si>
  <si>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</si>
  <si>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</si>
  <si>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</si>
  <si>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</si>
  <si>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</si>
  <si>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</si>
  <si>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</si>
  <si>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</si>
  <si>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</si>
  <si>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</si>
  <si>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</si>
  <si>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</si>
  <si>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</si>
  <si>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</si>
  <si>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</si>
  <si>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</si>
  <si>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</si>
  <si>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</si>
  <si>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</si>
  <si>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</si>
  <si>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</si>
  <si>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</si>
  <si>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</si>
  <si>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</si>
  <si>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</si>
  <si>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</si>
  <si>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</si>
  <si>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</si>
  <si>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</si>
  <si>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</si>
  <si>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</si>
  <si>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</si>
  <si>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</si>
  <si>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</si>
  <si>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</si>
  <si>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</si>
  <si>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</si>
  <si>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</si>
  <si>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</si>
  <si>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</si>
  <si>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</si>
  <si>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</si>
  <si>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</si>
  <si>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</si>
  <si>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</si>
  <si>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</si>
  <si>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</si>
  <si>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</si>
  <si>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</si>
  <si>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</si>
  <si>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</si>
  <si>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</si>
  <si>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</si>
  <si>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</si>
  <si>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</si>
  <si>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</si>
  <si>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</si>
  <si>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</si>
  <si>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</si>
  <si>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</si>
  <si>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</si>
  <si>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</si>
  <si>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</si>
  <si>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</si>
  <si>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</si>
  <si>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</si>
  <si>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</si>
  <si>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</si>
  <si>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</si>
  <si>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</si>
  <si>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</si>
  <si>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</si>
  <si>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</si>
  <si>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</si>
  <si>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</si>
  <si>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</si>
  <si>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</si>
  <si>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</si>
  <si>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</si>
  <si>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</si>
  <si>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</si>
  <si>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</si>
  <si>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</si>
  <si>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</si>
  <si>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</si>
  <si>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</si>
  <si>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</si>
  <si>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</si>
  <si>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</si>
  <si>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</si>
  <si>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</si>
  <si>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</si>
  <si>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</si>
  <si>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</si>
  <si>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</si>
  <si>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</si>
  <si>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</si>
  <si>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</si>
  <si>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</si>
  <si>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</si>
  <si>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</si>
  <si>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</si>
  <si>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</si>
  <si>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</si>
  <si>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</si>
  <si>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</si>
  <si>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</si>
  <si>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</si>
  <si>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</si>
  <si>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</si>
  <si>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</si>
  <si>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</si>
  <si>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</si>
  <si>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</si>
  <si>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</si>
  <si>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</si>
  <si>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</si>
  <si>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</si>
  <si>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</si>
  <si>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</si>
  <si>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</si>
  <si>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</si>
  <si>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</si>
  <si>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</si>
  <si>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</si>
  <si>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</si>
  <si>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</si>
  <si>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</si>
  <si>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</si>
  <si>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</si>
  <si>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</si>
  <si>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</si>
  <si>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</si>
  <si>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</si>
  <si>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</si>
  <si>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</si>
  <si>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</si>
  <si>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</si>
  <si>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</si>
  <si>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</si>
  <si>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</si>
  <si>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</si>
  <si>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</si>
  <si>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</si>
  <si>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</si>
  <si>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</si>
  <si>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</si>
  <si>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</si>
  <si>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</si>
  <si>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</si>
  <si>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</si>
  <si>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</si>
  <si>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</si>
  <si>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</si>
  <si>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</si>
  <si>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</si>
  <si>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</si>
  <si>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</si>
  <si>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</si>
  <si>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</si>
  <si>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</si>
  <si>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</si>
  <si>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</si>
  <si>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</si>
  <si>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</si>
  <si>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</si>
  <si>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</si>
  <si>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</si>
  <si>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</si>
  <si>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</si>
  <si>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</si>
  <si>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</si>
  <si>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</si>
  <si>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</si>
  <si>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</si>
  <si>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</si>
  <si>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</si>
  <si>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</si>
  <si>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</si>
  <si>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</si>
  <si>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</si>
  <si>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</si>
  <si>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</si>
  <si>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</si>
  <si>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</si>
  <si>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</si>
  <si>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</si>
  <si>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</si>
  <si>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</si>
  <si>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</si>
  <si>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</si>
  <si>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</si>
  <si>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</si>
  <si>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</si>
  <si>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</si>
  <si>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</si>
  <si>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</si>
  <si>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</si>
  <si>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</si>
  <si>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</si>
  <si>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</si>
  <si>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</si>
  <si>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</si>
  <si>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</si>
  <si>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</si>
  <si>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</si>
  <si>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</si>
  <si>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</si>
  <si>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</si>
  <si>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</si>
  <si>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</si>
  <si>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</si>
  <si>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</si>
  <si>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</si>
  <si>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</si>
  <si>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</si>
  <si>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</si>
  <si>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</si>
  <si>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</si>
  <si>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</si>
  <si>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</si>
  <si>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</si>
  <si>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</si>
  <si>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</si>
  <si>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</si>
  <si>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</si>
  <si>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</si>
  <si>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</si>
  <si>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</si>
  <si>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</si>
  <si>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</si>
  <si>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</si>
  <si>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</si>
  <si>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</si>
  <si>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</si>
  <si>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</si>
  <si>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</si>
  <si>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</si>
  <si>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</si>
  <si>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</si>
  <si>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</si>
  <si>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</si>
  <si>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</si>
  <si>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</si>
  <si>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</si>
  <si>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</si>
  <si>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</si>
  <si>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</si>
  <si>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</si>
  <si>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</si>
  <si>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</si>
  <si>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</si>
  <si>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</si>
  <si>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</si>
  <si>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</si>
  <si>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</si>
  <si>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</si>
  <si>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</si>
  <si>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</si>
  <si>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</si>
  <si>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</si>
  <si>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</si>
  <si>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</si>
  <si>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</si>
  <si>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</si>
  <si>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</si>
  <si>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</si>
  <si>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</si>
  <si>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</si>
  <si>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</si>
  <si>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</si>
  <si>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</si>
  <si>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</si>
  <si>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</si>
  <si>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</si>
  <si>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</si>
  <si>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</si>
  <si>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</si>
  <si>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</si>
  <si>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</si>
  <si>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</si>
  <si>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</si>
  <si>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</si>
  <si>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</si>
  <si>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</si>
  <si>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</si>
  <si>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</si>
  <si>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</si>
  <si>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</si>
  <si>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</si>
  <si>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</si>
  <si>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</si>
  <si>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</si>
  <si>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</si>
  <si>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</si>
  <si>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</si>
  <si>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</si>
  <si>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</si>
  <si>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</si>
  <si>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</si>
  <si>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</si>
  <si>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</si>
  <si>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</si>
  <si>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</si>
  <si>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</si>
  <si>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</si>
  <si>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</si>
  <si>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</si>
  <si>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</si>
  <si>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</si>
  <si>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</si>
  <si>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</si>
  <si>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</si>
  <si>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</si>
  <si>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</si>
  <si>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</si>
  <si>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</si>
  <si>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</si>
  <si>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</si>
  <si>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</si>
  <si>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</si>
  <si>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</si>
  <si>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</si>
  <si>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</si>
  <si>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</si>
  <si>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</si>
  <si>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</si>
  <si>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</si>
  <si>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</si>
  <si>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</si>
  <si>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</si>
  <si>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</si>
  <si>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</si>
  <si>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</si>
  <si>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</si>
  <si>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</si>
  <si>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</si>
  <si>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</si>
  <si>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</si>
  <si>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</si>
  <si>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</si>
  <si>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</si>
  <si>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</si>
  <si>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</si>
  <si>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</si>
  <si>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</si>
  <si>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</si>
  <si>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</si>
  <si>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</si>
  <si>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</si>
  <si>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</si>
  <si>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</si>
  <si>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</si>
  <si>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</si>
  <si>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</si>
  <si>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</si>
  <si>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</si>
  <si>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</si>
  <si>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</si>
  <si>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</si>
  <si>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</si>
  <si>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</si>
  <si>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</si>
  <si>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</si>
  <si>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</si>
  <si>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</si>
  <si>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</si>
  <si>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</si>
  <si>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</si>
  <si>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</si>
  <si>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</si>
  <si>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</si>
  <si>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</si>
  <si>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</si>
  <si>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</si>
  <si>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</si>
  <si>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</si>
  <si>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</si>
  <si>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</si>
  <si>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</si>
  <si>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</si>
  <si>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</si>
  <si>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</si>
  <si>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</si>
  <si>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</si>
  <si>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</si>
  <si>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</si>
  <si>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</si>
  <si>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</si>
  <si>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</si>
  <si>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</si>
  <si>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</si>
  <si>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</si>
  <si>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</si>
  <si>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</si>
  <si>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</si>
  <si>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</si>
  <si>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</si>
  <si>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</si>
  <si>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</si>
  <si>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</si>
  <si>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</si>
  <si>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</si>
  <si>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</si>
  <si>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</si>
  <si>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</si>
  <si>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</si>
  <si>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</si>
  <si>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</si>
  <si>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</si>
  <si>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</si>
  <si>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</si>
  <si>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</si>
  <si>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</si>
  <si>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</si>
  <si>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</si>
  <si>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</si>
  <si>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</si>
  <si>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</si>
  <si>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</si>
  <si>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</si>
  <si>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</si>
  <si>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</si>
  <si>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</si>
  <si>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</si>
  <si>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</si>
  <si>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</si>
  <si>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</si>
  <si>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</si>
  <si>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</si>
  <si>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</si>
  <si>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</si>
  <si>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</si>
  <si>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</si>
  <si>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</si>
  <si>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</si>
  <si>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</si>
  <si>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</si>
  <si>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</si>
  <si>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</si>
  <si>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</si>
  <si>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</si>
  <si>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</si>
  <si>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</si>
  <si>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</si>
  <si>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</si>
  <si>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</si>
  <si>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</si>
  <si>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</si>
  <si>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</si>
  <si>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</si>
  <si>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</si>
  <si>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</si>
  <si>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</si>
  <si>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</si>
  <si>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</si>
  <si>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</si>
  <si>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</si>
  <si>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</si>
  <si>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</si>
  <si>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</si>
  <si>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</si>
  <si>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</si>
  <si>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</si>
  <si>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</si>
  <si>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</si>
  <si>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</si>
  <si>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</si>
  <si>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</si>
  <si>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</si>
  <si>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</si>
  <si>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</si>
  <si>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</si>
  <si>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</si>
  <si>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</si>
  <si>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</si>
  <si>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</si>
  <si>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</si>
  <si>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</si>
  <si>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</si>
  <si>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</si>
  <si>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</si>
  <si>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</si>
  <si>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</si>
  <si>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</si>
  <si>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</si>
  <si>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</si>
  <si>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</si>
  <si>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</si>
  <si>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</si>
  <si>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</si>
  <si>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</si>
  <si>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</si>
  <si>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</si>
  <si>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</si>
  <si>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</si>
  <si>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</si>
  <si>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</si>
  <si>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</si>
  <si>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</si>
  <si>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</si>
  <si>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</si>
  <si>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</si>
  <si>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</si>
  <si>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</si>
  <si>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</si>
  <si>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</si>
  <si>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</si>
  <si>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</si>
  <si>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</si>
  <si>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</si>
  <si>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</si>
  <si>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</si>
  <si>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</si>
  <si>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</si>
  <si>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</si>
  <si>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</si>
  <si>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</si>
  <si>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</si>
  <si>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</si>
  <si>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</si>
  <si>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</si>
  <si>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</si>
  <si>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</si>
  <si>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</si>
  <si>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</si>
  <si>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</si>
  <si>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</si>
  <si>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</si>
  <si>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</si>
  <si>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</si>
  <si>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</si>
  <si>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</si>
  <si>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</si>
  <si>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</si>
  <si>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</si>
  <si>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</si>
  <si>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</si>
  <si>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</si>
  <si>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</si>
  <si>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</si>
  <si>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</si>
  <si>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</si>
  <si>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</si>
  <si>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</si>
  <si>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</si>
  <si>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</si>
  <si>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</si>
  <si>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</si>
  <si>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</si>
  <si>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</si>
  <si>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</si>
  <si>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</si>
  <si>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</si>
  <si>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</si>
  <si>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</si>
  <si>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</si>
  <si>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</si>
  <si>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</si>
  <si>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</si>
  <si>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</si>
  <si>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</si>
  <si>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</si>
  <si>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</si>
  <si>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</si>
  <si>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</si>
  <si>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</si>
  <si>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</si>
  <si>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</si>
  <si>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</si>
  <si>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</si>
  <si>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</si>
  <si>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</si>
  <si>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</si>
  <si>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</si>
  <si>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</si>
  <si>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</si>
  <si>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</si>
  <si>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</si>
  <si>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</si>
  <si>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</si>
  <si>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</si>
  <si>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</si>
  <si>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</si>
  <si>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</si>
  <si>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</si>
  <si>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</si>
  <si>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</si>
  <si>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</si>
  <si>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</si>
  <si>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</si>
  <si>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</si>
  <si>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</si>
  <si>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</si>
  <si>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</si>
  <si>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</si>
  <si>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</si>
  <si>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</si>
  <si>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</si>
  <si>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</si>
  <si>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</si>
  <si>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</si>
  <si>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</si>
  <si>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</si>
  <si>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</si>
  <si>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</si>
  <si>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</si>
  <si>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</si>
  <si>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</si>
  <si>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</si>
  <si>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</si>
  <si>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</si>
  <si>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</si>
  <si>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</si>
  <si>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</si>
  <si>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</si>
  <si>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</si>
  <si>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</si>
  <si>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</si>
  <si>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</si>
  <si>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</si>
  <si>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</si>
  <si>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</si>
  <si>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</si>
  <si>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</si>
  <si>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</si>
  <si>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</si>
  <si>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</si>
  <si>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</si>
  <si>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</si>
  <si>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</si>
  <si>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</si>
  <si>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</si>
  <si>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</si>
  <si>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</si>
  <si>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</si>
  <si>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</si>
  <si>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</si>
  <si>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</si>
  <si>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</si>
  <si>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</si>
  <si>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</si>
  <si>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</si>
  <si>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</si>
  <si>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</si>
  <si>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</si>
  <si>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</si>
  <si>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</si>
  <si>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</si>
  <si>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</si>
  <si>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</si>
  <si>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</si>
  <si>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</si>
  <si>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</si>
  <si>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</si>
  <si>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</si>
  <si>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</si>
  <si>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</si>
  <si>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</si>
  <si>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</si>
  <si>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</si>
  <si>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</si>
  <si>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</si>
  <si>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</si>
  <si>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</si>
  <si>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</si>
  <si>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</si>
  <si>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</si>
  <si>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</si>
  <si>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</si>
  <si>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</si>
  <si>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</si>
  <si>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</si>
  <si>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</si>
  <si>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</si>
  <si>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</si>
  <si>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</si>
  <si>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</si>
  <si>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</si>
  <si>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</si>
  <si>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</si>
  <si>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</si>
  <si>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</si>
  <si>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</si>
  <si>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</si>
  <si>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</si>
  <si>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</si>
  <si>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</si>
  <si>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</si>
  <si>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</si>
  <si>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</si>
  <si>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</si>
  <si>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</si>
  <si>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</si>
  <si>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</si>
  <si>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</si>
  <si>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</si>
  <si>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</si>
  <si>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</si>
  <si>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</si>
  <si>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</si>
  <si>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</si>
  <si>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</si>
  <si>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</si>
  <si>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</si>
  <si>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</si>
  <si>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</si>
  <si>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</si>
  <si>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</si>
  <si>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</si>
  <si>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</si>
  <si>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</si>
  <si>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</si>
  <si>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</si>
  <si>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</si>
  <si>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</si>
  <si>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</si>
  <si>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</si>
  <si>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</si>
  <si>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</si>
  <si>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</si>
  <si>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</si>
  <si>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</si>
  <si>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</si>
  <si>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</si>
  <si>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</si>
  <si>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</si>
  <si>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</si>
  <si>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</si>
  <si>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</si>
  <si>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</si>
  <si>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</si>
  <si>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</si>
  <si>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</si>
  <si>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</si>
  <si>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</si>
  <si>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</si>
  <si>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</si>
  <si>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</si>
  <si>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</si>
  <si>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</si>
  <si>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</si>
  <si>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</si>
  <si>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</si>
  <si>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</si>
  <si>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</si>
  <si>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</si>
  <si>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</si>
  <si>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</si>
  <si>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</si>
  <si>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</si>
  <si>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</si>
  <si>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</si>
  <si>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</si>
  <si>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</si>
  <si>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</si>
  <si>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</si>
  <si>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</si>
  <si>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</si>
  <si>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</si>
  <si>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</si>
  <si>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</si>
  <si>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</si>
  <si>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</si>
  <si>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</si>
  <si>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</si>
  <si>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</si>
  <si>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</si>
  <si>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</si>
  <si>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</si>
  <si>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</si>
  <si>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</si>
  <si>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</si>
  <si>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</si>
  <si>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</si>
  <si>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</si>
  <si>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</si>
  <si>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</si>
  <si>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</si>
  <si>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</si>
  <si>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</si>
  <si>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</si>
  <si>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</si>
  <si>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</si>
  <si>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</si>
  <si>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</si>
  <si>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</si>
  <si>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</si>
  <si>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</si>
  <si>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</si>
  <si>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</si>
  <si>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</si>
  <si>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</si>
  <si>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</si>
  <si>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</si>
  <si>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</si>
  <si>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</si>
  <si>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</si>
  <si>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</si>
  <si>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</si>
  <si>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</si>
  <si>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</si>
  <si>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</si>
  <si>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</si>
  <si>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</si>
  <si>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</si>
  <si>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</si>
  <si>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</si>
  <si>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</si>
  <si>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</si>
  <si>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</si>
  <si>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</si>
  <si>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</si>
  <si>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</si>
  <si>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</si>
  <si>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</si>
  <si>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</si>
  <si>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</si>
  <si>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</si>
  <si>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</si>
  <si>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</si>
  <si>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</si>
  <si>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</si>
  <si>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</si>
  <si>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</si>
  <si>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</si>
  <si>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</si>
  <si>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</si>
  <si>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</si>
  <si>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</si>
  <si>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</si>
  <si>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</si>
  <si>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</si>
  <si>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</si>
  <si>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</si>
  <si>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</si>
  <si>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</si>
  <si>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</si>
  <si>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</si>
  <si>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</si>
  <si>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</si>
  <si>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</si>
  <si>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</si>
  <si>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</si>
  <si>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</si>
  <si>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</si>
  <si>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</si>
  <si>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</si>
  <si>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</si>
  <si>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</si>
  <si>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</si>
  <si>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</si>
  <si>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</si>
  <si>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</si>
  <si>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</si>
  <si>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</si>
  <si>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</si>
  <si>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</si>
  <si>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</si>
  <si>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</si>
  <si>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</si>
  <si>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</si>
  <si>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</si>
  <si>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</si>
  <si>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</si>
  <si>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</si>
  <si>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</si>
  <si>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</si>
  <si>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</si>
  <si>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</si>
  <si>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</si>
  <si>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</si>
  <si>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</si>
  <si>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</si>
  <si>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</si>
  <si>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</si>
  <si>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</si>
  <si>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</si>
  <si>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</si>
  <si>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</si>
  <si>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</si>
  <si>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</si>
  <si>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</si>
  <si>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</si>
  <si>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</si>
  <si>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</si>
  <si>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</si>
  <si>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</si>
  <si>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</si>
  <si>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</si>
  <si>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</si>
  <si>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</si>
  <si>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</si>
  <si>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</si>
  <si>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</si>
  <si>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</si>
  <si>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</si>
  <si>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</si>
  <si>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</si>
  <si>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</si>
  <si>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</si>
  <si>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</si>
  <si>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</si>
  <si>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</si>
  <si>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</si>
  <si>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</si>
  <si>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</si>
  <si>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</si>
  <si>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</si>
  <si>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</si>
  <si>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</si>
  <si>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</si>
  <si>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</si>
  <si>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</si>
  <si>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</si>
  <si>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</si>
  <si>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</si>
  <si>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</si>
  <si>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</si>
  <si>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</si>
  <si>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</si>
  <si>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</si>
  <si>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</si>
  <si>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</si>
  <si>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</si>
  <si>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</si>
  <si>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</si>
  <si>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</si>
  <si>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</si>
  <si>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</si>
  <si>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</si>
  <si>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</si>
  <si>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</si>
  <si>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</si>
  <si>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</si>
  <si>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</si>
  <si>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</si>
  <si>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</si>
  <si>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</si>
  <si>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</si>
  <si>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</si>
  <si>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</si>
  <si>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</si>
  <si>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</si>
  <si>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</si>
  <si>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</si>
  <si>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</si>
  <si>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</si>
  <si>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</si>
  <si>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</si>
  <si>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</si>
  <si>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</si>
  <si>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</si>
  <si>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</si>
  <si>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</si>
  <si>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</si>
  <si>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</si>
  <si>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</si>
  <si>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</si>
  <si>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</si>
  <si>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</si>
  <si>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</si>
  <si>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</si>
  <si>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</si>
  <si>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</si>
  <si>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</si>
  <si>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</si>
  <si>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</si>
  <si>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</si>
  <si>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</si>
  <si>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</si>
  <si>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</si>
  <si>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</si>
  <si>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</si>
  <si>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</si>
  <si>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</si>
  <si>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</si>
  <si>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</si>
  <si>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</si>
  <si>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</si>
  <si>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</si>
  <si>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</si>
  <si>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</si>
  <si>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</si>
  <si>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</si>
  <si>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</si>
  <si>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</si>
  <si>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</si>
  <si>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</si>
  <si>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</si>
  <si>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</si>
  <si>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</si>
  <si>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</si>
  <si>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</si>
  <si>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</si>
  <si>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</si>
  <si>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</si>
  <si>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</si>
  <si>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</si>
  <si>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</si>
  <si>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</si>
  <si>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</si>
  <si>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</si>
  <si>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</si>
  <si>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</si>
  <si>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</si>
  <si>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</si>
  <si>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</si>
  <si>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</si>
  <si>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</si>
  <si>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</si>
  <si>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</si>
  <si>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</si>
  <si>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</si>
  <si>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</si>
  <si>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</si>
  <si>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</si>
  <si>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</si>
  <si>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</si>
  <si>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</si>
  <si>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</si>
  <si>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</si>
  <si>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</si>
  <si>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</si>
  <si>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</si>
  <si>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</si>
  <si>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</si>
  <si>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</si>
  <si>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</si>
  <si>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</si>
  <si>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</si>
  <si>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</si>
  <si>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</si>
  <si>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</si>
  <si>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</si>
  <si>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</si>
  <si>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</si>
  <si>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</si>
  <si>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</si>
  <si>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</si>
  <si>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</si>
  <si>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</si>
  <si>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</si>
  <si>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</si>
  <si>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</si>
  <si>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</si>
  <si>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</si>
  <si>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</si>
  <si>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</si>
  <si>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</si>
  <si>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</si>
  <si>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</si>
  <si>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</si>
  <si>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</si>
  <si>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</si>
  <si>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</si>
  <si>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</si>
  <si>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</si>
  <si>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</si>
  <si>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</si>
  <si>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</si>
  <si>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</si>
  <si>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</si>
  <si>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</si>
  <si>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</si>
  <si>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</si>
  <si>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</si>
  <si>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</si>
  <si>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</si>
  <si>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</si>
  <si>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</si>
  <si>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</si>
  <si>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</si>
  <si>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</si>
  <si>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</si>
  <si>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</si>
  <si>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</si>
  <si>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</si>
  <si>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</si>
  <si>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</si>
  <si>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</si>
  <si>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</si>
  <si>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</si>
  <si>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</si>
  <si>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</si>
  <si>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</si>
  <si>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</si>
  <si>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</si>
  <si>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</si>
  <si>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</si>
  <si>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</si>
  <si>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</si>
  <si>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</si>
  <si>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</si>
  <si>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</si>
  <si>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</si>
  <si>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</si>
  <si>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</si>
  <si>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</si>
  <si>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</si>
  <si>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</si>
  <si>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</si>
  <si>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</si>
  <si>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</si>
  <si>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</si>
  <si>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</si>
  <si>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</si>
  <si>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</si>
  <si>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</si>
  <si>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</si>
  <si>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</si>
  <si>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</si>
  <si>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</si>
  <si>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</si>
  <si>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</si>
  <si>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</si>
  <si>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</si>
  <si>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</si>
  <si>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</si>
  <si>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</si>
  <si>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</si>
  <si>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</si>
  <si>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</si>
  <si>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</si>
  <si>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</si>
  <si>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</si>
  <si>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</si>
  <si>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</si>
  <si>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</si>
  <si>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</si>
  <si>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</si>
  <si>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</si>
  <si>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</si>
  <si>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</si>
  <si>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</si>
  <si>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</si>
  <si>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</si>
  <si>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</si>
  <si>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</si>
  <si>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</si>
  <si>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</si>
  <si>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</si>
  <si>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</si>
  <si>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</si>
  <si>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</si>
  <si>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</si>
  <si>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</si>
  <si>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</si>
  <si>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</si>
  <si>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</si>
  <si>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</si>
  <si>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</si>
  <si>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</si>
  <si>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</si>
  <si>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</si>
  <si>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</si>
  <si>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</si>
  <si>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</si>
  <si>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</si>
  <si>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</si>
  <si>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</si>
  <si>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</si>
  <si>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</si>
  <si>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</si>
  <si>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</si>
  <si>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</si>
  <si>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</si>
  <si>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</si>
  <si>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</si>
  <si>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</si>
  <si>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</si>
  <si>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</si>
  <si>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</si>
  <si>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</si>
  <si>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</si>
  <si>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</si>
  <si>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</si>
  <si>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</si>
  <si>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</si>
  <si>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</si>
  <si>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</si>
  <si>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</si>
  <si>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</si>
  <si>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</si>
  <si>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</si>
  <si>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</si>
  <si>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</si>
  <si>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</si>
  <si>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</si>
  <si>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</si>
  <si>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</si>
  <si>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</si>
  <si>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</si>
  <si>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</si>
  <si>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</si>
  <si>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</si>
  <si>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</si>
  <si>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</si>
  <si>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</si>
  <si>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</si>
  <si>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</si>
  <si>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</si>
  <si>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</si>
  <si>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</si>
  <si>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</si>
  <si>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</si>
  <si>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</si>
  <si>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</si>
  <si>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</si>
  <si>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</si>
  <si>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</si>
  <si>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</si>
  <si>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</si>
  <si>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</si>
  <si>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</si>
  <si>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</si>
  <si>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</si>
  <si>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</si>
  <si>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</si>
  <si>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</si>
  <si>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</si>
  <si>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</si>
  <si>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</si>
  <si>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</si>
  <si>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</si>
  <si>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</si>
  <si>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</si>
  <si>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</si>
  <si>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</si>
  <si>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</si>
  <si>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</si>
  <si>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</si>
  <si>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</si>
  <si>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</si>
  <si>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</si>
  <si>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</si>
  <si>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</si>
  <si>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</si>
  <si>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</si>
  <si>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</si>
  <si>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</si>
  <si>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</si>
  <si>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</si>
  <si>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</si>
  <si>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</si>
  <si>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</si>
  <si>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</si>
  <si>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</si>
  <si>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</si>
  <si>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</si>
  <si>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</si>
  <si>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</si>
  <si>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</si>
  <si>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</si>
  <si>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</si>
  <si>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</si>
  <si>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</si>
  <si>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</si>
  <si>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</si>
  <si>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</si>
  <si>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</si>
  <si>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</si>
  <si>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</si>
  <si>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</si>
  <si>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</si>
  <si>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</si>
  <si>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</si>
  <si>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</si>
  <si>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</si>
  <si>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</si>
  <si>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</si>
  <si>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</si>
  <si>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</si>
  <si>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</si>
  <si>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</si>
  <si>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</si>
  <si>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</si>
  <si>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</si>
  <si>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</si>
  <si>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</si>
  <si>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</si>
  <si>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</si>
  <si>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</si>
  <si>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</si>
  <si>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</si>
  <si>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</si>
  <si>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</si>
  <si>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</si>
  <si>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</si>
  <si>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</si>
  <si>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</si>
  <si>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</si>
  <si>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</si>
  <si>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</si>
  <si>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</si>
  <si>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</si>
  <si>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</si>
  <si>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</si>
  <si>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</si>
  <si>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</si>
  <si>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</si>
  <si>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</si>
  <si>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</si>
  <si>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</si>
  <si>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</si>
  <si>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</si>
  <si>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</si>
  <si>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</si>
  <si>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</si>
  <si>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</si>
  <si>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</si>
  <si>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</si>
  <si>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</si>
  <si>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</si>
  <si>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</si>
  <si>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</si>
  <si>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</si>
  <si>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</si>
  <si>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</si>
  <si>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</si>
  <si>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</si>
  <si>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</si>
  <si>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</si>
  <si>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</si>
  <si>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</si>
  <si>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</si>
  <si>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</si>
  <si>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</si>
  <si>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</si>
  <si>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</si>
  <si>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</si>
  <si>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</si>
  <si>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</si>
  <si>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</si>
  <si>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</si>
  <si>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</si>
  <si>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</si>
  <si>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</si>
  <si>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</si>
  <si>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</si>
  <si>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</si>
  <si>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</si>
  <si>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</si>
  <si>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</si>
  <si>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</si>
  <si>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</si>
  <si>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</si>
  <si>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</si>
  <si>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</si>
  <si>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</si>
  <si>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</si>
  <si>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</si>
  <si>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</si>
  <si>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</si>
  <si>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</si>
  <si>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</si>
  <si>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</si>
  <si>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</si>
  <si>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</si>
  <si>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</si>
  <si>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</si>
  <si>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</si>
  <si>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</si>
  <si>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</si>
  <si>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</si>
  <si>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</si>
  <si>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</si>
  <si>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</si>
  <si>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</si>
  <si>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</si>
  <si>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</si>
  <si>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</si>
  <si>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</si>
  <si>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</si>
  <si>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</si>
  <si>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</si>
  <si>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</si>
  <si>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</si>
  <si>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</si>
  <si>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</si>
  <si>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</si>
  <si>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</si>
  <si>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</si>
  <si>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</si>
  <si>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</si>
  <si>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</si>
  <si>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</si>
  <si>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</si>
  <si>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</si>
  <si>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</si>
  <si>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</si>
  <si>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</si>
  <si>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</si>
  <si>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</si>
  <si>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</si>
  <si>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</si>
  <si>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</si>
  <si>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</si>
  <si>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</si>
  <si>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</si>
  <si>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</si>
  <si>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</si>
  <si>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</si>
  <si>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</si>
  <si>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</si>
  <si>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</si>
  <si>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</si>
  <si>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</si>
  <si>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</si>
  <si>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</si>
  <si>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</si>
  <si>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</si>
  <si>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</si>
  <si>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</si>
  <si>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</si>
  <si>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</si>
  <si>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</si>
  <si>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</si>
  <si>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</si>
  <si>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</si>
  <si>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</si>
  <si>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</si>
  <si>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</si>
  <si>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</si>
  <si>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</si>
  <si>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</si>
  <si>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</si>
  <si>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</si>
  <si>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</si>
  <si>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</si>
  <si>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</si>
  <si>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</si>
  <si>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</si>
  <si>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</si>
  <si>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</si>
  <si>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</si>
  <si>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</si>
  <si>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</si>
  <si>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</si>
  <si>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</si>
  <si>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</si>
  <si>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</si>
  <si>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</si>
  <si>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</si>
  <si>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</si>
  <si>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</si>
  <si>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</si>
  <si>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</si>
  <si>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</si>
  <si>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</si>
  <si>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</si>
  <si>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</si>
  <si>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</si>
  <si>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</si>
  <si>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</si>
  <si>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</si>
  <si>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</si>
  <si>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</si>
  <si>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</si>
  <si>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</si>
  <si>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</si>
  <si>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</si>
  <si>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</si>
  <si>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</si>
  <si>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</si>
  <si>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</si>
  <si>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</si>
  <si>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</si>
  <si>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</si>
  <si>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</si>
  <si>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</si>
  <si>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</si>
  <si>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</si>
  <si>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</si>
  <si>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</si>
  <si>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</si>
  <si>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</si>
  <si>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</si>
  <si>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</si>
  <si>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</si>
  <si>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</si>
  <si>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</si>
  <si>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</si>
  <si>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</si>
  <si>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</si>
  <si>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</si>
  <si>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</si>
  <si>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</si>
  <si>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</si>
  <si>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</si>
  <si>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</si>
  <si>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</si>
  <si>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</si>
  <si>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</si>
  <si>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</si>
  <si>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</si>
  <si>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</si>
  <si>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</si>
  <si>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</si>
  <si>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</si>
  <si>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</si>
  <si>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</si>
  <si>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</si>
  <si>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</si>
  <si>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</si>
  <si>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</si>
  <si>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</si>
  <si>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</si>
  <si>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</si>
  <si>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</si>
  <si>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</si>
  <si>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</si>
  <si>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</si>
  <si>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</si>
  <si>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</si>
  <si>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</si>
  <si>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</si>
  <si>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</si>
  <si>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</si>
  <si>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</si>
  <si>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</si>
  <si>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</si>
  <si>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</si>
  <si>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</si>
  <si>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</si>
  <si>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</si>
  <si>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</si>
  <si>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</si>
  <si>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</si>
  <si>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</si>
  <si>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</si>
  <si>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</si>
  <si>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</si>
  <si>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</si>
  <si>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</si>
  <si>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</si>
  <si>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</si>
  <si>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</si>
  <si>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</si>
  <si>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</si>
  <si>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</si>
  <si>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</si>
  <si>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</si>
  <si>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</si>
  <si>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</si>
  <si>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</si>
  <si>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</si>
  <si>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</si>
  <si>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</si>
  <si>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</si>
  <si>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</si>
  <si>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</si>
  <si>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</si>
  <si>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</si>
  <si>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</si>
  <si>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</si>
  <si>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</si>
  <si>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</si>
  <si>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</si>
  <si>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</si>
  <si>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</si>
  <si>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</si>
  <si>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</si>
  <si>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</si>
  <si>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</si>
  <si>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</si>
  <si>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</si>
  <si>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</si>
  <si>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</si>
  <si>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</si>
  <si>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</si>
  <si>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</si>
  <si>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</si>
  <si>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</si>
  <si>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</si>
  <si>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</si>
  <si>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</si>
  <si>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</si>
  <si>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</si>
  <si>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</si>
  <si>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</si>
  <si>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</si>
  <si>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</si>
  <si>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</si>
  <si>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</si>
  <si>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</si>
  <si>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</si>
  <si>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</si>
  <si>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</si>
  <si>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</si>
  <si>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</si>
  <si>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</si>
  <si>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</si>
  <si>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</si>
  <si>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</si>
  <si>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</si>
  <si>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</si>
  <si>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</si>
  <si>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</si>
  <si>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</si>
  <si>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</si>
  <si>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</si>
  <si>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</si>
  <si>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</si>
  <si>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</si>
  <si>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</si>
  <si>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</si>
  <si>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</si>
  <si>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</si>
  <si>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</si>
  <si>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</si>
  <si>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</si>
  <si>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</si>
  <si>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</si>
  <si>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</si>
  <si>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</si>
  <si>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</si>
  <si>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</si>
  <si>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</si>
  <si>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</si>
  <si>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</si>
  <si>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</si>
  <si>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</si>
  <si>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</si>
  <si>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</si>
  <si>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</si>
  <si>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</si>
  <si>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</si>
  <si>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</si>
  <si>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</si>
  <si>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</si>
  <si>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</si>
  <si>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</si>
  <si>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</si>
  <si>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</si>
  <si>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</si>
  <si>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</si>
  <si>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</si>
  <si>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</si>
  <si>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</si>
  <si>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</si>
  <si>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</si>
  <si>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</si>
  <si>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</si>
  <si>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</si>
  <si>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</si>
  <si>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</si>
  <si>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</si>
  <si>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</si>
  <si>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</si>
  <si>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</si>
  <si>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</si>
  <si>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</si>
  <si>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</si>
  <si>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</si>
  <si>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</si>
  <si>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</si>
  <si>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</si>
  <si>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</si>
  <si>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</si>
  <si>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</si>
  <si>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</si>
  <si>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</si>
  <si>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</si>
  <si>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</si>
  <si>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</si>
  <si>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</si>
  <si>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</si>
  <si>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</si>
  <si>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</si>
  <si>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</si>
  <si>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</si>
  <si>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</si>
  <si>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</si>
  <si>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</si>
  <si>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</si>
  <si>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</si>
  <si>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</si>
  <si>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</si>
  <si>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</si>
  <si>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</si>
  <si>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</si>
  <si>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</si>
  <si>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</si>
  <si>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</si>
  <si>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</si>
  <si>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</si>
  <si>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</si>
  <si>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</si>
  <si>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</si>
  <si>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</si>
  <si>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</si>
  <si>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</si>
  <si>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</si>
  <si>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</si>
  <si>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</si>
  <si>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</si>
  <si>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</si>
  <si>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</si>
  <si>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</si>
  <si>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</si>
  <si>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</si>
  <si>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</si>
  <si>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</si>
  <si>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</si>
  <si>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</si>
  <si>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</si>
  <si>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</si>
  <si>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</si>
  <si>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</si>
  <si>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</si>
  <si>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</si>
  <si>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</si>
  <si>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</si>
  <si>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</si>
  <si>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</si>
  <si>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</si>
  <si>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</si>
  <si>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</si>
  <si>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</si>
  <si>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</si>
  <si>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</si>
  <si>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</si>
  <si>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</si>
  <si>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</si>
  <si>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</si>
  <si>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</si>
  <si>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</si>
  <si>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</si>
  <si>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</si>
  <si>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</si>
  <si>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</si>
  <si>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</si>
  <si>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</si>
  <si>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</si>
  <si>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</si>
  <si>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</si>
  <si>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</si>
  <si>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</si>
  <si>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</si>
  <si>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</si>
  <si>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</si>
  <si>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</si>
  <si>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</si>
  <si>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</si>
  <si>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</si>
  <si>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</si>
  <si>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</si>
  <si>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</si>
  <si>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</si>
  <si>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</si>
  <si>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</si>
  <si>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</si>
  <si>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</si>
  <si>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</si>
  <si>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</si>
  <si>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</si>
  <si>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</si>
  <si>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</si>
  <si>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</si>
  <si>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</si>
  <si>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</si>
  <si>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</si>
  <si>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</si>
  <si>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</si>
  <si>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</si>
  <si>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</si>
  <si>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</si>
  <si>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</si>
  <si>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</si>
  <si>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</si>
  <si>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</si>
  <si>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</si>
  <si>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</si>
  <si>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</si>
  <si>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</si>
  <si>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</si>
  <si>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</si>
  <si>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</si>
  <si>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</si>
  <si>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</si>
  <si>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</si>
  <si>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</si>
  <si>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</si>
  <si>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</si>
  <si>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</si>
  <si>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</si>
  <si>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</si>
  <si>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</si>
  <si>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</si>
  <si>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</si>
  <si>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</si>
  <si>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</si>
  <si>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</si>
  <si>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</si>
  <si>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</si>
  <si>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</si>
  <si>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</si>
  <si>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</si>
  <si>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</si>
  <si>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</si>
  <si>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</si>
  <si>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</si>
  <si>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</si>
  <si>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</si>
  <si>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</si>
  <si>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</si>
  <si>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</si>
  <si>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</si>
  <si>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</si>
  <si>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</si>
  <si>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</si>
  <si>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</si>
  <si>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</si>
  <si>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</si>
  <si>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</si>
  <si>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</si>
  <si>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</si>
  <si>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</si>
  <si>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</si>
  <si>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</si>
  <si>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</si>
  <si>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</si>
  <si>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</si>
  <si>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</si>
  <si>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</si>
  <si>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</si>
  <si>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</si>
  <si>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</si>
  <si>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</si>
  <si>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</si>
  <si>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</si>
  <si>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</si>
  <si>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</si>
  <si>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</si>
  <si>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</si>
  <si>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</si>
  <si>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</si>
  <si>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</si>
  <si>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</si>
  <si>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</si>
  <si>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</si>
  <si>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</si>
  <si>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</si>
  <si>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</si>
  <si>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</si>
  <si>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</si>
  <si>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</si>
  <si>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</si>
  <si>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</si>
  <si>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</si>
  <si>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</si>
  <si>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</si>
  <si>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</si>
  <si>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</si>
  <si>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</si>
  <si>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</si>
  <si>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</si>
  <si>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</si>
  <si>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</si>
  <si>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</si>
  <si>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</si>
  <si>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</si>
  <si>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</si>
  <si>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</si>
  <si>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</si>
  <si>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</si>
  <si>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</si>
  <si>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</si>
  <si>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</si>
  <si>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</si>
  <si>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</si>
  <si>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</si>
  <si>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</si>
  <si>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</si>
  <si>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</si>
  <si>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</si>
  <si>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</si>
  <si>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</si>
  <si>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</si>
  <si>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</si>
  <si>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</si>
  <si>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</si>
  <si>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</si>
  <si>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</si>
  <si>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</si>
  <si>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</si>
  <si>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</si>
  <si>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</si>
  <si>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</si>
  <si>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</si>
  <si>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</si>
  <si>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</si>
  <si>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</si>
  <si>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</si>
  <si>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</si>
  <si>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</si>
  <si>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</si>
  <si>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</si>
  <si>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</si>
  <si>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</si>
  <si>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</si>
  <si>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</si>
  <si>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</si>
  <si>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</si>
  <si>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</si>
  <si>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</si>
  <si>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</si>
  <si>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</si>
  <si>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</si>
  <si>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</si>
  <si>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</si>
  <si>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</si>
  <si>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</si>
  <si>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</si>
  <si>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</si>
  <si>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</si>
  <si>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</si>
  <si>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</si>
  <si>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</si>
  <si>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</si>
  <si>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</si>
  <si>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</si>
  <si>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</si>
  <si>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</si>
  <si>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</si>
  <si>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</si>
  <si>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</si>
  <si>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</si>
  <si>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</si>
  <si>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</si>
  <si>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</si>
  <si>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</si>
  <si>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</si>
  <si>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</si>
  <si>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</si>
  <si>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</si>
  <si>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</si>
  <si>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</si>
  <si>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</si>
  <si>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</si>
  <si>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</si>
  <si>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</si>
  <si>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</si>
  <si>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</si>
  <si>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</si>
  <si>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</si>
  <si>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</si>
  <si>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</si>
  <si>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</si>
  <si>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</si>
  <si>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</si>
  <si>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</si>
  <si>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</si>
  <si>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</si>
  <si>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</si>
  <si>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</si>
  <si>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</si>
  <si>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</si>
  <si>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</si>
  <si>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</si>
  <si>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</si>
  <si>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</si>
  <si>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</si>
  <si>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</si>
  <si>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</si>
  <si>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</si>
  <si>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</si>
  <si>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</si>
  <si>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</si>
  <si>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</si>
  <si>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</si>
  <si>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</si>
  <si>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</si>
  <si>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</si>
  <si>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</si>
  <si>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</si>
  <si>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</si>
  <si>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</si>
  <si>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</si>
  <si>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</si>
  <si>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</si>
  <si>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</si>
  <si>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</si>
  <si>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</si>
  <si>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</si>
  <si>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</si>
  <si>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</si>
  <si>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</si>
  <si>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</si>
  <si>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</si>
  <si>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</si>
  <si>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</si>
  <si>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</si>
  <si>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</si>
  <si>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</si>
  <si>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</si>
  <si>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</si>
  <si>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</si>
  <si>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</si>
  <si>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</si>
  <si>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</si>
  <si>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</si>
  <si>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</si>
  <si>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</si>
  <si>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</si>
  <si>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</si>
  <si>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</si>
  <si>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</si>
  <si>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</si>
  <si>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</si>
  <si>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</si>
  <si>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</si>
  <si>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</si>
  <si>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</si>
  <si>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</si>
  <si>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</si>
  <si>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</si>
  <si>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</si>
  <si>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</si>
  <si>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</si>
  <si>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</si>
  <si>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</si>
  <si>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</si>
  <si>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</si>
  <si>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</si>
  <si>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</si>
  <si>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</si>
  <si>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</si>
  <si>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</si>
  <si>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</si>
  <si>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</si>
  <si>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</si>
  <si>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</si>
  <si>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</si>
  <si>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</si>
  <si>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</si>
  <si>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</si>
  <si>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</si>
  <si>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</si>
  <si>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</si>
  <si>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</si>
  <si>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</si>
  <si>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</si>
  <si>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</si>
  <si>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</si>
  <si>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</si>
  <si>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</si>
  <si>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</si>
  <si>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</si>
  <si>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</si>
  <si>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</si>
  <si>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</si>
  <si>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</si>
  <si>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</si>
  <si>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</si>
  <si>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</si>
  <si>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</si>
  <si>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</si>
  <si>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</si>
  <si>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</si>
  <si>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</si>
  <si>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</si>
  <si>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</si>
  <si>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</si>
  <si>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</si>
  <si>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</si>
  <si>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</si>
  <si>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</si>
  <si>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</si>
  <si>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</si>
  <si>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</si>
  <si>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</si>
  <si>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</si>
  <si>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</si>
  <si>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</si>
  <si>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</si>
  <si>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</si>
  <si>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</si>
  <si>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</si>
  <si>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</si>
  <si>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</si>
  <si>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</si>
  <si>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</si>
  <si>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</si>
  <si>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</si>
  <si>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</si>
  <si>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</si>
  <si>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</si>
  <si>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</si>
  <si>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</si>
  <si>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</si>
  <si>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</si>
  <si>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</si>
  <si>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</si>
  <si>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</si>
  <si>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</si>
  <si>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</si>
  <si>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</si>
  <si>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</si>
  <si>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</si>
  <si>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</si>
  <si>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</si>
  <si>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</si>
  <si>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</si>
  <si>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</si>
  <si>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</si>
  <si>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</si>
  <si>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</si>
  <si>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</si>
  <si>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</si>
  <si>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</si>
  <si>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</si>
  <si>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</si>
  <si>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</si>
  <si>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</si>
  <si>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</si>
  <si>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</si>
  <si>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</si>
  <si>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</si>
  <si>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</si>
  <si>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</si>
  <si>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</si>
  <si>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</si>
  <si>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</si>
  <si>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</si>
  <si>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</si>
  <si>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</si>
  <si>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</si>
  <si>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</si>
  <si>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</si>
  <si>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</si>
  <si>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</si>
  <si>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</si>
  <si>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</si>
  <si>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</si>
  <si>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</si>
  <si>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</si>
  <si>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</si>
  <si>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</si>
  <si>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</si>
  <si>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</si>
  <si>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</si>
  <si>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</si>
  <si>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</si>
  <si>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</si>
  <si>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</si>
  <si>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</si>
  <si>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</si>
  <si>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</si>
  <si>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</si>
  <si>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</si>
  <si>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</si>
  <si>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</si>
  <si>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</si>
  <si>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</si>
  <si>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</si>
  <si>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</si>
  <si>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</si>
  <si>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</si>
  <si>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</si>
  <si>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</si>
  <si>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</si>
  <si>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</si>
  <si>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</si>
  <si>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</si>
  <si>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</si>
  <si>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</si>
  <si>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</si>
  <si>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</si>
  <si>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</si>
  <si>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</si>
  <si>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</si>
  <si>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</si>
  <si>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</si>
  <si>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</si>
  <si>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</si>
  <si>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</si>
  <si>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</si>
  <si>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</si>
  <si>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</si>
  <si>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</si>
  <si>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</si>
  <si>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</si>
  <si>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</si>
  <si>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</si>
  <si>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</si>
  <si>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</si>
  <si>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</si>
  <si>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</si>
  <si>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</si>
  <si>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</si>
  <si>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</si>
  <si>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</si>
  <si>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</si>
  <si>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</si>
  <si>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</si>
  <si>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</si>
  <si>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</si>
  <si>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</si>
  <si>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</si>
  <si>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</si>
  <si>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</si>
  <si>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</si>
  <si>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</si>
  <si>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</si>
  <si>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</si>
  <si>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</si>
  <si>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</si>
  <si>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</si>
  <si>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</si>
  <si>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</si>
  <si>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</si>
  <si>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</si>
  <si>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</si>
  <si>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</si>
  <si>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</si>
  <si>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</si>
  <si>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</si>
  <si>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</si>
  <si>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</si>
  <si>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</si>
  <si>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</si>
  <si>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</si>
  <si>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</si>
  <si>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</si>
  <si>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</si>
  <si>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</si>
  <si>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</si>
  <si>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</si>
  <si>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</si>
  <si>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</si>
  <si>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</si>
  <si>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</si>
  <si>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</si>
  <si>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</si>
  <si>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</si>
  <si>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</si>
  <si>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</si>
  <si>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</si>
  <si>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</si>
  <si>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</si>
  <si>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</si>
  <si>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</si>
  <si>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</si>
  <si>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</si>
  <si>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</si>
  <si>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</si>
  <si>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</si>
  <si>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</si>
  <si>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</si>
  <si>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</si>
  <si>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</si>
  <si>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</si>
  <si>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</si>
  <si>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</si>
  <si>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</si>
  <si>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</si>
  <si>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</si>
  <si>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</si>
  <si>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</si>
  <si>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</si>
  <si>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</si>
  <si>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</si>
  <si>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</si>
  <si>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</si>
  <si>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</si>
  <si>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</si>
  <si>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</si>
  <si>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</si>
  <si>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</si>
  <si>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</si>
  <si>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</si>
  <si>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</si>
  <si>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</si>
  <si>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</si>
  <si>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</si>
  <si>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</si>
  <si>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</si>
  <si>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</si>
  <si>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</si>
  <si>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</si>
  <si>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</si>
  <si>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</si>
  <si>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</si>
  <si>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</si>
  <si>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</si>
  <si>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</si>
  <si>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</si>
  <si>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</si>
  <si>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</si>
  <si>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</si>
  <si>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</si>
  <si>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</si>
  <si>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</si>
  <si>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</si>
  <si>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</si>
  <si>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</si>
  <si>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</si>
  <si>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</si>
  <si>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</si>
  <si>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</si>
  <si>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</si>
  <si>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</si>
  <si>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</si>
  <si>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</si>
  <si>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</si>
  <si>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</si>
  <si>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</si>
  <si>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</si>
  <si>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</si>
  <si>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</si>
  <si>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</si>
  <si>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</si>
  <si>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</si>
  <si>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</si>
  <si>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</si>
  <si>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</si>
  <si>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</si>
  <si>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</si>
  <si>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</si>
  <si>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</si>
  <si>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</si>
  <si>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</si>
  <si>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</si>
  <si>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</si>
  <si>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</si>
  <si>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</si>
  <si>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</si>
  <si>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</si>
  <si>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</si>
  <si>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</si>
  <si>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</si>
  <si>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</si>
  <si>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</si>
  <si>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</si>
  <si>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</si>
  <si>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</si>
  <si>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</si>
  <si>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</si>
  <si>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</si>
  <si>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</si>
  <si>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</si>
  <si>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</si>
  <si>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</si>
  <si>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</si>
  <si>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</si>
  <si>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</si>
  <si>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</si>
  <si>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</si>
  <si>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</si>
  <si>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</si>
  <si>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</si>
  <si>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</si>
  <si>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</si>
  <si>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</si>
  <si>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</si>
  <si>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</si>
  <si>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</si>
  <si>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</si>
  <si>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</si>
  <si>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</si>
  <si>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</si>
  <si>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</si>
  <si>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</si>
  <si>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</si>
  <si>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</si>
  <si>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</si>
  <si>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</si>
  <si>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</si>
  <si>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</si>
  <si>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</si>
  <si>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</si>
  <si>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</si>
  <si>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</si>
  <si>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</si>
  <si>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</si>
  <si>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</si>
  <si>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</si>
  <si>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</si>
  <si>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</si>
  <si>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</si>
  <si>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</si>
  <si>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</si>
  <si>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</si>
  <si>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</si>
  <si>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</si>
  <si>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</si>
  <si>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</si>
  <si>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</si>
  <si>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</si>
  <si>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</si>
  <si>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</si>
  <si>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</si>
  <si>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</si>
  <si>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</si>
  <si>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</si>
  <si>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</si>
  <si>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</si>
  <si>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</si>
  <si>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</si>
  <si>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</si>
  <si>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</si>
  <si>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</si>
  <si>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</si>
  <si>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</si>
  <si>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</si>
  <si>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</si>
  <si>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</si>
  <si>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</si>
  <si>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</si>
  <si>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</si>
  <si>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</si>
  <si>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</si>
  <si>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</si>
  <si>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</si>
  <si>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</si>
  <si>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</si>
  <si>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</si>
  <si>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</si>
  <si>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</si>
  <si>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</si>
  <si>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</si>
  <si>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</si>
  <si>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</si>
  <si>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</si>
  <si>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</si>
  <si>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</si>
  <si>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</si>
  <si>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</si>
  <si>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</si>
  <si>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</si>
  <si>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</si>
  <si>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</si>
  <si>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</si>
  <si>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</si>
  <si>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</si>
  <si>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</si>
  <si>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</si>
  <si>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</si>
  <si>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</si>
  <si>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</si>
  <si>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</si>
  <si>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</si>
  <si>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</si>
  <si>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</si>
  <si>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</si>
  <si>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</si>
  <si>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</si>
  <si>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</si>
  <si>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</si>
  <si>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</si>
  <si>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</si>
  <si>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</si>
  <si>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</si>
  <si>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</si>
  <si>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</si>
  <si>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</si>
  <si>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</si>
  <si>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</si>
  <si>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</si>
  <si>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</si>
  <si>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</si>
  <si>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</si>
  <si>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</si>
  <si>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</si>
  <si>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</si>
  <si>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</si>
  <si>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</si>
  <si>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</si>
  <si>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</si>
  <si>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</si>
  <si>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</si>
  <si>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</si>
  <si>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</si>
  <si>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</si>
  <si>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</si>
  <si>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</si>
  <si>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</si>
  <si>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</si>
  <si>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</si>
  <si>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</si>
  <si>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</si>
  <si>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</si>
  <si>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</si>
  <si>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</si>
  <si>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</si>
  <si>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</si>
  <si>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</si>
  <si>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</si>
  <si>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</si>
  <si>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</si>
  <si>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</si>
  <si>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</si>
  <si>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</si>
  <si>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</si>
  <si>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</si>
  <si>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</si>
  <si>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</si>
  <si>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</si>
  <si>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</si>
  <si>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</si>
  <si>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</si>
  <si>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</si>
  <si>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</si>
  <si>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</si>
  <si>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</si>
  <si>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</si>
  <si>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</si>
  <si>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</si>
  <si>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</si>
  <si>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</si>
  <si>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</si>
  <si>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</si>
  <si>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</si>
  <si>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</si>
  <si>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</si>
  <si>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</si>
  <si>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</si>
  <si>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</si>
  <si>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</si>
  <si>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</si>
  <si>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</si>
  <si>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</si>
  <si>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</si>
  <si>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</si>
  <si>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</si>
  <si>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</si>
  <si>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</si>
  <si>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</si>
  <si>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</si>
  <si>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</si>
  <si>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</si>
  <si>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</si>
  <si>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</si>
  <si>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</si>
  <si>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</si>
  <si>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</si>
  <si>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</si>
  <si>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</si>
  <si>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</si>
  <si>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</si>
  <si>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</si>
  <si>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</si>
  <si>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</si>
  <si>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</si>
  <si>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</si>
  <si>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</si>
  <si>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</si>
  <si>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</si>
  <si>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</si>
  <si>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</si>
  <si>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</si>
  <si>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</si>
  <si>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</si>
  <si>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</si>
  <si>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</si>
  <si>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</si>
  <si>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</si>
  <si>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</si>
  <si>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</si>
  <si>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</si>
  <si>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</si>
  <si>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</si>
  <si>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</si>
  <si>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</si>
  <si>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</si>
  <si>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</si>
  <si>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</si>
  <si>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</si>
  <si>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</si>
  <si>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</si>
  <si>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</si>
  <si>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</si>
  <si>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</si>
  <si>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</si>
  <si>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</si>
  <si>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</si>
  <si>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</si>
  <si>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</si>
  <si>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</si>
  <si>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</si>
  <si>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</si>
  <si>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</si>
  <si>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</si>
  <si>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</si>
  <si>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</si>
  <si>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</si>
  <si>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</si>
  <si>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</si>
  <si>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</si>
  <si>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</si>
  <si>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</si>
  <si>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</si>
  <si>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</si>
  <si>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</si>
  <si>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</si>
  <si>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</si>
  <si>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</si>
  <si>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</si>
  <si>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</si>
  <si>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</si>
  <si>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</si>
  <si>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</si>
  <si>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</si>
  <si>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</si>
  <si>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</si>
  <si>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</si>
  <si>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</si>
  <si>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</si>
  <si>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</si>
  <si>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</si>
  <si>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</si>
  <si>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</si>
  <si>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</si>
  <si>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</si>
  <si>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</si>
  <si>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</si>
  <si>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</si>
  <si>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</si>
  <si>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</si>
  <si>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</si>
  <si>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</si>
  <si>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</si>
  <si>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</si>
  <si>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</si>
  <si>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</si>
  <si>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</si>
  <si>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</si>
  <si>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</si>
  <si>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</si>
  <si>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</si>
  <si>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</si>
  <si>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</si>
  <si>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</si>
  <si>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</si>
  <si>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</si>
  <si>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</si>
  <si>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</si>
  <si>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</si>
  <si>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</si>
  <si>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</si>
  <si>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</si>
  <si>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</si>
  <si>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</si>
  <si>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</si>
  <si>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</si>
  <si>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</si>
  <si>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</si>
  <si>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</si>
  <si>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</si>
  <si>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</si>
  <si>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</si>
  <si>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</si>
  <si>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</si>
  <si>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</si>
  <si>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</si>
  <si>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</si>
  <si>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</si>
  <si>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</si>
  <si>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</si>
  <si>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</si>
  <si>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</si>
  <si>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</si>
  <si>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</si>
  <si>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</si>
  <si>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</si>
  <si>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</si>
  <si>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</si>
  <si>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</si>
  <si>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</si>
  <si>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</si>
  <si>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</si>
  <si>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</si>
  <si>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</si>
  <si>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</si>
  <si>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</si>
  <si>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</si>
  <si>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</si>
  <si>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</si>
  <si>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</si>
  <si>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</si>
  <si>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</si>
  <si>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</si>
  <si>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</si>
  <si>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</si>
  <si>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</si>
  <si>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</si>
  <si>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</si>
  <si>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</si>
  <si>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</si>
  <si>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</si>
  <si>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</si>
  <si>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</si>
  <si>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</si>
  <si>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</si>
  <si>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</si>
  <si>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</si>
  <si>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</si>
  <si>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</si>
  <si>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</si>
  <si>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</si>
  <si>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</si>
  <si>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</si>
  <si>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</si>
  <si>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</si>
  <si>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</si>
  <si>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</si>
  <si>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</si>
  <si>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</si>
  <si>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</si>
  <si>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</si>
  <si>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</si>
  <si>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</si>
  <si>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</si>
  <si>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</si>
  <si>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</si>
  <si>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</si>
  <si>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</si>
  <si>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</si>
  <si>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</si>
  <si>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</si>
  <si>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</si>
  <si>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</si>
  <si>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</si>
  <si>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</si>
  <si>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</si>
  <si>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</si>
  <si>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</si>
  <si>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</si>
  <si>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</si>
  <si>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</si>
  <si>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</si>
  <si>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</si>
  <si>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</si>
  <si>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</si>
  <si>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</si>
  <si>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</si>
  <si>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</si>
  <si>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</si>
  <si>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</si>
  <si>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</si>
  <si>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</si>
  <si>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</si>
  <si>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</si>
  <si>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</si>
  <si>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</si>
  <si>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</si>
  <si>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</si>
  <si>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</si>
  <si>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</si>
  <si>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</si>
  <si>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</si>
  <si>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</si>
  <si>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</si>
  <si>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</si>
  <si>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</si>
  <si>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</si>
  <si>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</si>
  <si>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</si>
  <si>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</si>
  <si>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</si>
  <si>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</si>
  <si>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</si>
  <si>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</si>
  <si>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</si>
  <si>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</si>
  <si>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</si>
  <si>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</si>
  <si>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</si>
  <si>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</si>
  <si>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</si>
  <si>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</si>
  <si>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</si>
  <si>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</si>
  <si>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</si>
  <si>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</si>
  <si>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</si>
  <si>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</si>
  <si>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</si>
  <si>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</si>
  <si>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</si>
  <si>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</si>
  <si>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</si>
  <si>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</si>
  <si>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</si>
  <si>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</si>
  <si>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</si>
  <si>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</si>
  <si>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</si>
  <si>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</si>
  <si>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</si>
  <si>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</si>
  <si>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</si>
  <si>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</si>
  <si>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</si>
  <si>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</si>
  <si>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</si>
  <si>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</si>
  <si>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</si>
  <si>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</si>
  <si>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</si>
  <si>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</si>
  <si>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</si>
  <si>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</si>
  <si>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</si>
  <si>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</si>
  <si>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</si>
  <si>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</si>
  <si>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</si>
  <si>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</si>
  <si>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</si>
  <si>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</si>
  <si>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</si>
  <si>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</si>
  <si>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</si>
  <si>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</si>
  <si>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</si>
  <si>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</si>
  <si>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</si>
  <si>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</si>
  <si>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</si>
  <si>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</si>
  <si>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</si>
  <si>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</si>
  <si>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</si>
  <si>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</si>
  <si>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</si>
  <si>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</si>
  <si>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</si>
  <si>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</si>
  <si>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</si>
  <si>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</si>
  <si>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</si>
  <si>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</si>
  <si>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</si>
  <si>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</si>
  <si>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</si>
  <si>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</si>
  <si>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</si>
  <si>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</si>
  <si>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</si>
  <si>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</si>
  <si>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</si>
  <si>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</si>
  <si>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</si>
  <si>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</si>
  <si>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</si>
  <si>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</si>
  <si>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</si>
  <si>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</si>
  <si>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</si>
  <si>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</si>
  <si>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</si>
  <si>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</si>
  <si>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</si>
  <si>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</si>
  <si>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</si>
  <si>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</si>
  <si>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</si>
  <si>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</si>
  <si>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</si>
  <si>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</si>
  <si>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</si>
  <si>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</si>
  <si>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</si>
  <si>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</si>
  <si>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</si>
  <si>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</si>
  <si>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</si>
  <si>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</si>
  <si>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</si>
  <si>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</si>
  <si>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</si>
  <si>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</si>
  <si>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</si>
  <si>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</si>
  <si>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</si>
  <si>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</si>
  <si>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</si>
  <si>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</si>
  <si>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</si>
  <si>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</si>
  <si>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</si>
  <si>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</si>
  <si>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</si>
  <si>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</si>
  <si>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</si>
  <si>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</si>
  <si>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</si>
  <si>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</si>
  <si>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</si>
  <si>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</si>
  <si>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</si>
  <si>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</si>
  <si>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</si>
  <si>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</si>
  <si>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</si>
  <si>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</si>
  <si>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</si>
  <si>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</si>
  <si>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</si>
  <si>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</si>
  <si>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</si>
  <si>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</si>
  <si>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</si>
  <si>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</si>
  <si>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</si>
  <si>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</si>
  <si>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</si>
  <si>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</si>
  <si>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</si>
  <si>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</si>
  <si>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</si>
  <si>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</si>
  <si>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</si>
  <si>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</si>
  <si>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</si>
  <si>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</si>
  <si>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</si>
  <si>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</si>
  <si>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</si>
  <si>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</si>
  <si>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</si>
  <si>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</si>
  <si>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</si>
  <si>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</si>
  <si>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</si>
  <si>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</si>
  <si>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</si>
  <si>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</si>
  <si>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</si>
  <si>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</si>
  <si>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</si>
  <si>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</si>
  <si>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</si>
  <si>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</si>
  <si>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</si>
  <si>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</si>
  <si>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</si>
  <si>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</si>
  <si>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</si>
  <si>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</si>
  <si>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</si>
  <si>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</si>
  <si>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</si>
  <si>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</si>
  <si>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</si>
  <si>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</si>
  <si>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</si>
  <si>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</si>
  <si>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</si>
  <si>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</si>
  <si>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</si>
  <si>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</si>
  <si>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</si>
  <si>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</si>
  <si>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</si>
  <si>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</si>
  <si>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</si>
  <si>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</si>
  <si>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</si>
  <si>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</si>
  <si>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</si>
  <si>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</si>
  <si>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</si>
  <si>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</si>
  <si>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</si>
  <si>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</si>
  <si>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</si>
  <si>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</si>
  <si>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</si>
  <si>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</si>
  <si>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</si>
  <si>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</si>
  <si>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</si>
  <si>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</si>
  <si>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</si>
  <si>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</si>
  <si>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</si>
  <si>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</si>
  <si>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</si>
  <si>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</si>
  <si>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</si>
  <si>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</si>
  <si>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</si>
  <si>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</si>
  <si>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</si>
  <si>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</si>
  <si>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</si>
  <si>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</si>
  <si>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</si>
  <si>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</si>
  <si>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</si>
  <si>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</si>
  <si>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</si>
  <si>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</si>
  <si>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</si>
  <si>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</si>
  <si>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</si>
  <si>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</si>
  <si>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</si>
  <si>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</si>
  <si>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</si>
  <si>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</si>
  <si>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</si>
  <si>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</si>
  <si>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</si>
  <si>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</si>
  <si>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</si>
  <si>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</si>
  <si>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</si>
  <si>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</si>
  <si>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</si>
  <si>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</si>
  <si>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</si>
  <si>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</si>
  <si>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</si>
  <si>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</si>
  <si>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</si>
  <si>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</si>
  <si>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</si>
  <si>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</si>
  <si>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</si>
  <si>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</si>
  <si>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</si>
  <si>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</si>
  <si>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</si>
  <si>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</si>
  <si>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</si>
  <si>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</si>
  <si>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</si>
  <si>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</si>
  <si>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</si>
  <si>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</si>
  <si>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</si>
  <si>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</si>
  <si>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</si>
  <si>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</si>
  <si>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</si>
  <si>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</si>
  <si>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</si>
  <si>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</si>
  <si>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</si>
  <si>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</si>
  <si>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</si>
  <si>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</si>
  <si>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</si>
  <si>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</si>
  <si>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</si>
  <si>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</si>
  <si>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</si>
  <si>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</si>
  <si>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</si>
  <si>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</si>
  <si>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</si>
  <si>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</si>
  <si>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</si>
  <si>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</si>
  <si>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</si>
  <si>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</si>
  <si>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</si>
  <si>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</si>
  <si>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</si>
  <si>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</si>
  <si>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</si>
  <si>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</si>
  <si>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</si>
  <si>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</si>
  <si>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</si>
  <si>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</si>
  <si>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</si>
  <si>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</si>
  <si>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</si>
  <si>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</si>
  <si>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</si>
  <si>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</si>
  <si>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</si>
  <si>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</si>
  <si>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</si>
  <si>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</si>
  <si>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</si>
  <si>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</si>
  <si>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</si>
  <si>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</si>
  <si>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</si>
  <si>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</si>
  <si>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</si>
  <si>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</si>
  <si>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</si>
  <si>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</si>
  <si>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</si>
  <si>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</si>
  <si>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</si>
  <si>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</si>
  <si>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</si>
  <si>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</si>
  <si>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</si>
  <si>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</si>
  <si>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</si>
  <si>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</si>
  <si>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</si>
  <si>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</si>
  <si>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</si>
  <si>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</si>
  <si>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</si>
  <si>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</si>
  <si>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</si>
  <si>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</si>
  <si>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</si>
  <si>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</si>
  <si>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</si>
  <si>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</si>
  <si>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</si>
  <si>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</si>
  <si>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</si>
  <si>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</si>
  <si>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</si>
  <si>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</si>
  <si>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</si>
  <si>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</si>
  <si>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</si>
  <si>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</si>
  <si>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</si>
  <si>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</si>
  <si>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</si>
  <si>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</si>
  <si>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</si>
  <si>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</si>
  <si>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</si>
  <si>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</si>
  <si>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</si>
  <si>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</si>
  <si>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</si>
  <si>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</si>
  <si>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</si>
  <si>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</si>
  <si>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</si>
  <si>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</si>
  <si>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</si>
  <si>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</si>
  <si>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</si>
  <si>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</si>
  <si>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</si>
  <si>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</si>
  <si>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</si>
  <si>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</si>
  <si>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</si>
  <si>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</si>
  <si>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</si>
  <si>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</si>
  <si>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</si>
  <si>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</si>
  <si>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</si>
  <si>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</si>
  <si>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</si>
  <si>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</si>
  <si>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</si>
  <si>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</si>
  <si>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</si>
  <si>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</si>
  <si>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</si>
  <si>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</si>
  <si>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</si>
  <si>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</si>
  <si>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</si>
  <si>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</si>
  <si>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</si>
  <si>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</si>
  <si>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</si>
  <si>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</si>
  <si>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</si>
  <si>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</si>
  <si>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</si>
  <si>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</si>
  <si>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</si>
  <si>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</si>
  <si>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</si>
  <si>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</si>
  <si>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</si>
  <si>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</si>
  <si>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</si>
  <si>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</si>
  <si>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</si>
  <si>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</si>
  <si>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</si>
  <si>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</si>
  <si>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</si>
  <si>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</si>
  <si>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</si>
  <si>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</si>
  <si>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</si>
  <si>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</si>
  <si>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</si>
  <si>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</si>
  <si>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</si>
  <si>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</si>
  <si>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</si>
  <si>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</si>
  <si>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</si>
  <si>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</si>
  <si>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</si>
  <si>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</si>
  <si>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</si>
  <si>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</si>
  <si>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</si>
  <si>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</si>
  <si>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</si>
  <si>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</si>
  <si>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</si>
  <si>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</si>
  <si>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</si>
  <si>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</si>
  <si>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</si>
  <si>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</si>
  <si>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</si>
  <si>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</si>
  <si>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</si>
  <si>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</si>
  <si>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</si>
  <si>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</si>
  <si>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</si>
  <si>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</si>
  <si>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</si>
  <si>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</si>
  <si>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</si>
  <si>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</si>
  <si>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</si>
  <si>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</si>
  <si>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</si>
  <si>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</si>
  <si>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</si>
  <si>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</si>
  <si>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</si>
  <si>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</si>
  <si>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</si>
  <si>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</si>
  <si>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</si>
  <si>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</si>
  <si>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</si>
  <si>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</si>
  <si>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</si>
  <si>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</si>
  <si>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</si>
  <si>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</si>
  <si>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</si>
  <si>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</si>
  <si>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</si>
  <si>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</si>
  <si>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</si>
  <si>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</si>
  <si>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</si>
  <si>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</si>
  <si>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</si>
  <si>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</si>
  <si>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</si>
  <si>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</si>
  <si>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</si>
  <si>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</si>
  <si>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</si>
  <si>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</si>
  <si>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</si>
  <si>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</si>
  <si>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</si>
  <si>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</si>
  <si>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</si>
  <si>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</si>
  <si>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</si>
  <si>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</si>
  <si>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</si>
  <si>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</si>
  <si>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</si>
  <si>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</si>
  <si>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</si>
  <si>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</si>
  <si>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</si>
  <si>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</si>
  <si>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</si>
  <si>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</si>
  <si>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</si>
  <si>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</si>
  <si>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</si>
  <si>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</si>
  <si>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</si>
  <si>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</si>
  <si>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</si>
  <si>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</si>
  <si>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</si>
  <si>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</si>
  <si>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</si>
  <si>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</si>
  <si>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</si>
  <si>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</si>
  <si>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</si>
  <si>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</si>
  <si>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</si>
  <si>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</si>
  <si>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</si>
  <si>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</si>
  <si>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</si>
  <si>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</si>
  <si>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</si>
  <si>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</si>
  <si>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</si>
  <si>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</si>
  <si>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</si>
  <si>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</si>
  <si>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</si>
  <si>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</si>
  <si>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</si>
  <si>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</si>
  <si>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</si>
  <si>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</si>
  <si>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</si>
  <si>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</si>
  <si>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</si>
  <si>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</si>
  <si>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</si>
  <si>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</si>
  <si>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</si>
  <si>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</si>
  <si>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</si>
  <si>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</si>
  <si>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</si>
  <si>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</si>
  <si>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</si>
  <si>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</si>
  <si>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</si>
  <si>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</si>
  <si>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</si>
  <si>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</si>
  <si>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</si>
  <si>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</si>
  <si>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</si>
  <si>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</si>
  <si>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</si>
  <si>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</si>
  <si>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</si>
  <si>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</si>
  <si>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</si>
  <si>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</si>
  <si>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</si>
  <si>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</si>
  <si>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</si>
  <si>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</si>
  <si>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</si>
  <si>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</si>
  <si>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</si>
  <si>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</si>
  <si>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</si>
  <si>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</si>
  <si>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</si>
  <si>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</si>
  <si>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</si>
  <si>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</si>
  <si>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</si>
  <si>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</si>
  <si>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</si>
  <si>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</si>
  <si>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</si>
  <si>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</si>
  <si>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</si>
  <si>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</si>
  <si>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</si>
  <si>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</si>
  <si>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</si>
  <si>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</si>
  <si>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</si>
  <si>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</si>
  <si>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</si>
  <si>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</si>
  <si>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</si>
  <si>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</si>
  <si>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</si>
  <si>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</si>
  <si>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</si>
  <si>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</si>
  <si>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</si>
  <si>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</si>
  <si>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</si>
  <si>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</si>
  <si>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</si>
  <si>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</si>
  <si>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</si>
  <si>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</si>
  <si>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</si>
  <si>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</si>
  <si>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</si>
  <si>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</si>
  <si>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</si>
  <si>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</si>
  <si>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</si>
  <si>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</si>
  <si>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</si>
  <si>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</si>
  <si>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</si>
  <si>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</si>
  <si>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</si>
  <si>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</si>
  <si>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</si>
  <si>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</si>
  <si>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</si>
  <si>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</si>
  <si>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</si>
  <si>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</si>
  <si>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</si>
  <si>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</si>
  <si>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</si>
  <si>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</si>
  <si>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</si>
  <si>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</si>
  <si>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</si>
  <si>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</si>
  <si>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</si>
  <si>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</si>
  <si>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</si>
  <si>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</si>
  <si>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</si>
  <si>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</si>
  <si>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</si>
  <si>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</si>
  <si>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</si>
  <si>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</si>
  <si>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</si>
  <si>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</si>
  <si>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</si>
  <si>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</si>
  <si>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</si>
  <si>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</si>
  <si>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</si>
  <si>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</si>
  <si>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</si>
  <si>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</si>
  <si>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</si>
  <si>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</si>
  <si>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</si>
  <si>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</si>
  <si>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</si>
  <si>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</si>
  <si>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</si>
  <si>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</si>
  <si>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</si>
  <si>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</si>
  <si>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</si>
  <si>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</si>
  <si>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</si>
  <si>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</si>
  <si>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</si>
  <si>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</si>
  <si>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</si>
  <si>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</si>
  <si>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</si>
  <si>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</si>
  <si>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</si>
  <si>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</si>
  <si>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</si>
  <si>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</si>
  <si>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</si>
  <si>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</si>
  <si>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</si>
  <si>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</si>
  <si>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</si>
  <si>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</si>
  <si>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</si>
  <si>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</si>
  <si>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</si>
  <si>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</si>
  <si>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</si>
  <si>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</si>
  <si>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</si>
  <si>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</si>
  <si>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</si>
  <si>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</si>
  <si>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</si>
  <si>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</si>
  <si>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</si>
  <si>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</si>
  <si>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</si>
  <si>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</si>
  <si>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</si>
  <si>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</si>
  <si>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</si>
  <si>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</si>
  <si>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</si>
  <si>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</si>
  <si>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</si>
  <si>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</si>
  <si>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</si>
  <si>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</si>
  <si>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</si>
  <si>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</si>
  <si>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</si>
  <si>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</si>
  <si>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</si>
  <si>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</si>
  <si>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</si>
  <si>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</si>
  <si>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</si>
  <si>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</si>
  <si>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</si>
  <si>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</si>
  <si>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</si>
  <si>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</si>
  <si>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</si>
  <si>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</si>
  <si>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</si>
  <si>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</si>
  <si>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</si>
  <si>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</si>
  <si>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</si>
  <si>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</si>
  <si>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</si>
  <si>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</si>
  <si>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</si>
  <si>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</si>
  <si>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</si>
  <si>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</si>
  <si>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</si>
  <si>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</si>
  <si>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</si>
  <si>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</si>
  <si>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</si>
  <si>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</si>
  <si>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</si>
  <si>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</si>
  <si>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</si>
  <si>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</si>
  <si>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</si>
  <si>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</si>
  <si>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</si>
  <si>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</si>
  <si>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</si>
  <si>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</si>
  <si>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</si>
  <si>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</si>
  <si>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</si>
  <si>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</si>
  <si>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</si>
  <si>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</si>
  <si>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</si>
  <si>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</si>
  <si>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</si>
  <si>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</si>
  <si>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</si>
  <si>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</si>
  <si>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</si>
  <si>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</si>
  <si>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</si>
  <si>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</si>
  <si>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</si>
  <si>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</si>
  <si>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</si>
  <si>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</si>
  <si>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</si>
  <si>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</si>
  <si>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</si>
  <si>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</si>
  <si>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</si>
  <si>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</si>
  <si>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</si>
  <si>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</si>
  <si>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</si>
  <si>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</si>
  <si>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</si>
  <si>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</si>
  <si>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</si>
  <si>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</si>
  <si>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</si>
  <si>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</si>
  <si>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</si>
  <si>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</si>
  <si>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</si>
  <si>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</si>
  <si>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</si>
  <si>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</si>
  <si>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</si>
  <si>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</si>
  <si>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</si>
  <si>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</si>
  <si>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</si>
  <si>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</si>
  <si>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</si>
  <si>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</si>
  <si>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</si>
  <si>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</si>
  <si>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</si>
  <si>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</si>
  <si>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</si>
  <si>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</si>
  <si>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</si>
  <si>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</si>
  <si>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</si>
  <si>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</si>
  <si>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</si>
  <si>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</si>
  <si>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</si>
  <si>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</si>
  <si>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</si>
  <si>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</si>
  <si>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</si>
  <si>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</si>
  <si>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</si>
  <si>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</si>
  <si>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</si>
  <si>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</si>
  <si>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</si>
  <si>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</si>
  <si>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</si>
  <si>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</si>
  <si>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</si>
  <si>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</si>
  <si>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</si>
  <si>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</si>
  <si>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</si>
  <si>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</si>
  <si>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</si>
  <si>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</si>
  <si>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</si>
  <si>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</si>
  <si>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</si>
  <si>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</si>
  <si>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</si>
  <si>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</si>
  <si>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</si>
  <si>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</si>
  <si>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</si>
  <si>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</si>
  <si>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</si>
  <si>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</si>
  <si>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</si>
  <si>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</si>
  <si>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</si>
  <si>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</si>
  <si>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</si>
  <si>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</si>
  <si>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</si>
  <si>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</si>
  <si>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</si>
  <si>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</si>
  <si>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</si>
  <si>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</si>
  <si>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</si>
  <si>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</si>
  <si>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</si>
  <si>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</si>
  <si>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</si>
  <si>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</si>
  <si>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</si>
  <si>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</si>
  <si>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</si>
  <si>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</si>
  <si>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</si>
  <si>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</si>
  <si>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</si>
  <si>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</si>
  <si>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</si>
  <si>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</si>
  <si>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</si>
  <si>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</si>
  <si>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</si>
  <si>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</si>
  <si>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</si>
  <si>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</si>
  <si>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</si>
  <si>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</si>
  <si>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</si>
  <si>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</si>
  <si>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</si>
  <si>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</si>
  <si>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</si>
  <si>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</si>
  <si>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</si>
  <si>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</si>
  <si>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</si>
  <si>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</si>
  <si>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</si>
  <si>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</si>
  <si>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</si>
  <si>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</si>
  <si>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</si>
  <si>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</si>
  <si>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</si>
  <si>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</si>
  <si>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</si>
  <si>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</si>
  <si>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</si>
  <si>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</si>
  <si>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</si>
  <si>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</si>
  <si>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</si>
  <si>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</si>
  <si>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</si>
  <si>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</si>
  <si>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</si>
  <si>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</si>
  <si>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</si>
  <si>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</si>
  <si>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</si>
  <si>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</si>
  <si>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</si>
  <si>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</si>
  <si>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</si>
  <si>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</si>
  <si>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</si>
  <si>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</si>
  <si>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</si>
  <si>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</si>
  <si>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</si>
  <si>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</si>
  <si>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</si>
  <si>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</si>
  <si>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</si>
  <si>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</si>
  <si>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</si>
  <si>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</si>
  <si>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</si>
  <si>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</si>
  <si>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</si>
  <si>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</si>
  <si>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</si>
  <si>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</si>
  <si>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</si>
  <si>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</si>
  <si>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</si>
  <si>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</si>
  <si>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</si>
  <si>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</si>
  <si>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</si>
  <si>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</si>
  <si>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</si>
  <si>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</si>
  <si>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</si>
  <si>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</si>
  <si>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</si>
  <si>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</si>
  <si>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</si>
  <si>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</si>
  <si>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</si>
  <si>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</si>
  <si>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</si>
  <si>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</si>
  <si>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</si>
  <si>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</si>
  <si>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</si>
  <si>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</si>
  <si>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</si>
  <si>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</si>
  <si>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</si>
  <si>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</si>
  <si>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</si>
  <si>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</si>
  <si>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</si>
  <si>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</si>
  <si>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</si>
  <si>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</si>
  <si>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</si>
  <si>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</si>
  <si>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</si>
  <si>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</si>
  <si>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</si>
  <si>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</si>
  <si>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</si>
  <si>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</si>
  <si>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</si>
  <si>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</si>
  <si>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</si>
  <si>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</si>
  <si>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</si>
  <si>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</si>
  <si>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</si>
  <si>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</si>
  <si>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</si>
  <si>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</si>
  <si>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</si>
  <si>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</si>
  <si>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</si>
  <si>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</si>
  <si>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</si>
  <si>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</si>
  <si>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</si>
  <si>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</si>
  <si>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</si>
  <si>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</si>
  <si>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</si>
  <si>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</si>
  <si>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</si>
  <si>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</si>
  <si>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</si>
  <si>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</si>
  <si>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</si>
  <si>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</si>
  <si>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</si>
  <si>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</si>
  <si>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</si>
  <si>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</si>
  <si>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</si>
  <si>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</si>
  <si>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</si>
  <si>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</si>
  <si>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</si>
  <si>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</si>
  <si>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</si>
  <si>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</si>
  <si>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</si>
  <si>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</si>
  <si>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</si>
  <si>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</si>
  <si>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</si>
  <si>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</si>
  <si>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</si>
  <si>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</si>
  <si>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</si>
  <si>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</si>
  <si>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</si>
  <si>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</si>
  <si>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</si>
  <si>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</si>
  <si>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</si>
  <si>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</si>
  <si>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</si>
  <si>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</si>
  <si>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</si>
  <si>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</si>
  <si>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</si>
  <si>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</si>
  <si>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</si>
  <si>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</si>
  <si>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</si>
  <si>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</si>
  <si>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</si>
  <si>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</si>
  <si>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</si>
  <si>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</si>
  <si>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</si>
  <si>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</si>
  <si>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</si>
  <si>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</si>
  <si>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</si>
  <si>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</si>
  <si>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</si>
  <si>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</si>
  <si>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</si>
  <si>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</si>
  <si>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</si>
  <si>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</si>
  <si>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</si>
  <si>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</si>
  <si>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</si>
  <si>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</si>
  <si>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</si>
  <si>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</si>
  <si>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</si>
  <si>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</si>
  <si>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</si>
  <si>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</si>
  <si>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</si>
  <si>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</si>
  <si>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</si>
  <si>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</si>
  <si>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</si>
  <si>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</si>
  <si>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</si>
  <si>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</si>
  <si>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</si>
  <si>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</si>
  <si>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</si>
  <si>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</si>
  <si>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</si>
  <si>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</si>
  <si>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</si>
  <si>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</si>
  <si>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</si>
  <si>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</si>
  <si>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</si>
  <si>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</si>
  <si>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</si>
  <si>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</si>
  <si>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</si>
  <si>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</si>
  <si>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</si>
  <si>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</si>
  <si>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</si>
  <si>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</si>
  <si>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</si>
  <si>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</si>
  <si>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</si>
  <si>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</si>
  <si>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</si>
  <si>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</si>
  <si>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</si>
  <si>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</si>
  <si>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</si>
  <si>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</si>
  <si>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</si>
  <si>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</si>
  <si>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</si>
  <si>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</si>
  <si>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</si>
  <si>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</si>
  <si>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</si>
  <si>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</si>
  <si>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</si>
  <si>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</si>
  <si>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</si>
  <si>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</si>
  <si>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</si>
  <si>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</si>
  <si>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</si>
  <si>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</si>
  <si>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</si>
  <si>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</si>
  <si>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</si>
  <si>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</si>
  <si>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</si>
  <si>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</si>
  <si>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</si>
  <si>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</si>
  <si>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</si>
  <si>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</si>
  <si>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</si>
  <si>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</si>
  <si>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</si>
  <si>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</si>
  <si>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</si>
  <si>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</si>
  <si>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</si>
  <si>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</si>
  <si>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</si>
  <si>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</si>
  <si>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</si>
  <si>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</si>
  <si>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</si>
  <si>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</si>
  <si>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</si>
  <si>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</si>
  <si>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</si>
  <si>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</si>
  <si>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</si>
  <si>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</si>
  <si>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</si>
  <si>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</si>
  <si>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</si>
  <si>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</si>
  <si>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</si>
  <si>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</si>
  <si>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</si>
  <si>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</si>
  <si>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</si>
  <si>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</si>
  <si>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</si>
  <si>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</si>
  <si>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</si>
  <si>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</si>
  <si>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</si>
  <si>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</si>
  <si>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</si>
  <si>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</si>
  <si>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</si>
  <si>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</si>
  <si>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</si>
  <si>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</si>
  <si>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</si>
  <si>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</si>
  <si>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</si>
  <si>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</si>
  <si>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</si>
  <si>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</si>
  <si>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</si>
  <si>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</si>
  <si>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</si>
  <si>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</si>
  <si>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</si>
  <si>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</si>
  <si>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</si>
  <si>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</si>
  <si>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</si>
  <si>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</si>
  <si>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</si>
  <si>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</si>
  <si>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</si>
  <si>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</si>
  <si>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</si>
  <si>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</si>
  <si>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</si>
  <si>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</si>
  <si>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</si>
  <si>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</si>
  <si>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</si>
  <si>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</si>
  <si>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</si>
  <si>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</si>
  <si>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</si>
  <si>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</si>
  <si>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</si>
  <si>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</si>
  <si>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</si>
  <si>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</si>
  <si>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</si>
  <si>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</si>
  <si>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</si>
  <si>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</si>
  <si>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</si>
  <si>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</si>
  <si>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</si>
  <si>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</si>
  <si>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</si>
  <si>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</si>
  <si>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</si>
  <si>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</si>
  <si>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</si>
  <si>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</si>
  <si>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</si>
  <si>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</si>
  <si>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</si>
  <si>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</si>
  <si>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</si>
  <si>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</si>
  <si>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</si>
  <si>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</si>
  <si>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</si>
  <si>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</si>
  <si>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</si>
  <si>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</si>
  <si>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</si>
  <si>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</si>
  <si>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</si>
  <si>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</si>
  <si>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</si>
  <si>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</si>
  <si>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</si>
  <si>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</si>
  <si>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</si>
  <si>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</si>
  <si>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</si>
  <si>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</si>
  <si>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</si>
  <si>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</si>
  <si>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</si>
  <si>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</si>
  <si>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</si>
  <si>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</si>
  <si>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</si>
  <si>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</si>
  <si>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</si>
  <si>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</si>
  <si>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</si>
  <si>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</si>
  <si>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</si>
  <si>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</si>
  <si>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</si>
  <si>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</si>
  <si>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</si>
  <si>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</si>
  <si>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</si>
  <si>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</si>
  <si>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</si>
  <si>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</si>
  <si>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</si>
  <si>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</si>
  <si>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</si>
  <si>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</si>
  <si>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</si>
  <si>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</si>
  <si>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</si>
  <si>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</si>
  <si>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</si>
  <si>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</si>
  <si>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</si>
  <si>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</si>
  <si>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</si>
  <si>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</si>
  <si>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</si>
  <si>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</si>
  <si>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</si>
  <si>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</si>
  <si>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</si>
  <si>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</si>
  <si>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</si>
  <si>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</si>
  <si>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</si>
  <si>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</si>
  <si>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</si>
  <si>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</si>
  <si>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</si>
  <si>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</si>
  <si>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</si>
  <si>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</si>
  <si>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</si>
  <si>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</si>
  <si>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</si>
  <si>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</si>
  <si>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</si>
  <si>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</si>
  <si>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</si>
  <si>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</si>
  <si>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</si>
  <si>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</si>
  <si>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</si>
  <si>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</si>
  <si>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</si>
  <si>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</si>
  <si>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</si>
  <si>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</si>
  <si>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</si>
  <si>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</si>
  <si>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</si>
  <si>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</si>
  <si>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</si>
  <si>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</si>
  <si>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</si>
  <si>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</si>
  <si>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</si>
  <si>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</si>
  <si>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</si>
  <si>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</si>
  <si>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</si>
  <si>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</si>
  <si>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</si>
  <si>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</si>
  <si>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</si>
  <si>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</si>
  <si>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</si>
  <si>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</si>
  <si>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</si>
  <si>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</si>
  <si>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</si>
  <si>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</si>
  <si>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</si>
  <si>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</si>
  <si>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</si>
  <si>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</si>
  <si>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</si>
  <si>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</si>
  <si>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</si>
  <si>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</si>
  <si>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</si>
  <si>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</si>
  <si>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</si>
  <si>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</si>
  <si>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</si>
  <si>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</si>
  <si>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</si>
  <si>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</si>
  <si>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</si>
  <si>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</si>
  <si>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</si>
  <si>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</si>
  <si>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</si>
  <si>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</si>
  <si>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</si>
  <si>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</si>
  <si>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</si>
  <si>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</si>
  <si>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</si>
  <si>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</si>
  <si>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</si>
  <si>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</si>
  <si>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</si>
  <si>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</si>
  <si>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</si>
  <si>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</si>
  <si>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</si>
  <si>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</si>
  <si>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</si>
  <si>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</si>
  <si>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</si>
  <si>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</si>
  <si>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</si>
  <si>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</si>
  <si>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</si>
  <si>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</si>
  <si>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</si>
  <si>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</si>
  <si>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</si>
  <si>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</si>
  <si>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</si>
  <si>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</si>
  <si>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</si>
  <si>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</si>
  <si>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</si>
  <si>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</si>
  <si>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</si>
  <si>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</si>
  <si>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</si>
  <si>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</si>
  <si>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</si>
  <si>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</si>
  <si>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</si>
  <si>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</si>
  <si>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</si>
  <si>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</si>
  <si>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</si>
  <si>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</si>
  <si>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</si>
  <si>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</si>
  <si>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</si>
  <si>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</si>
  <si>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</si>
  <si>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</si>
  <si>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</si>
  <si>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</si>
  <si>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</si>
  <si>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</si>
  <si>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</si>
  <si>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</si>
  <si>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</si>
  <si>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</si>
  <si>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</si>
  <si>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</si>
  <si>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</si>
  <si>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</si>
  <si>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</si>
  <si>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</si>
  <si>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</si>
  <si>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</si>
  <si>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</si>
  <si>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</si>
  <si>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</si>
  <si>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</si>
  <si>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</si>
  <si>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</si>
  <si>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</si>
  <si>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</si>
  <si>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</si>
  <si>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</si>
  <si>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</si>
  <si>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</si>
  <si>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</si>
  <si>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</si>
  <si>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</si>
  <si>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</si>
  <si>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</si>
  <si>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</si>
  <si>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</si>
  <si>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</si>
  <si>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</si>
  <si>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</si>
  <si>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</si>
  <si>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</si>
  <si>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</si>
  <si>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</si>
  <si>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</si>
  <si>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</si>
  <si>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</si>
  <si>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</si>
  <si>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</si>
  <si>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</si>
  <si>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</si>
  <si>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</si>
  <si>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</si>
  <si>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</si>
  <si>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</si>
  <si>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</si>
  <si>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</si>
  <si>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</si>
  <si>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</si>
  <si>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</si>
  <si>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</si>
  <si>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</si>
  <si>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</si>
  <si>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</si>
  <si>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</si>
  <si>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</si>
  <si>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</si>
  <si>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</si>
  <si>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</si>
  <si>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</si>
  <si>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</si>
  <si>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</si>
  <si>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</si>
  <si>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</si>
  <si>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</si>
  <si>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</si>
  <si>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</si>
  <si>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</si>
  <si>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</si>
  <si>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</si>
  <si>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</si>
  <si>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</si>
  <si>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</si>
  <si>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</si>
  <si>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</si>
  <si>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</si>
  <si>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</si>
  <si>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</si>
  <si>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</si>
  <si>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</si>
  <si>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</si>
  <si>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</si>
  <si>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</si>
  <si>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</si>
  <si>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</si>
  <si>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</si>
  <si>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</si>
  <si>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</si>
  <si>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</si>
  <si>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</si>
  <si>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</si>
  <si>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</si>
  <si>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</si>
  <si>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</si>
  <si>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</si>
  <si>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</si>
  <si>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</si>
  <si>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</si>
  <si>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</si>
  <si>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</si>
  <si>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</si>
  <si>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</si>
  <si>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</si>
  <si>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</si>
  <si>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</si>
  <si>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</si>
  <si>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</si>
  <si>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</si>
  <si>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</si>
  <si>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</si>
  <si>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</si>
  <si>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</si>
  <si>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</si>
  <si>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</si>
  <si>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</si>
  <si>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</si>
  <si>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</si>
  <si>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</si>
  <si>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</si>
  <si>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</si>
  <si>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</si>
  <si>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</si>
  <si>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</si>
  <si>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</si>
  <si>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</si>
  <si>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</si>
  <si>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</si>
  <si>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</si>
  <si>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</si>
  <si>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</si>
  <si>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</si>
  <si>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</si>
  <si>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</si>
  <si>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</si>
  <si>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</si>
  <si>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</si>
  <si>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</si>
  <si>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</si>
  <si>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</si>
  <si>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</si>
  <si>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</si>
  <si>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</si>
  <si>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</si>
  <si>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</si>
  <si>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</si>
  <si>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</si>
  <si>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</si>
  <si>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</si>
  <si>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</si>
  <si>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</si>
  <si>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</si>
  <si>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</si>
  <si>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</si>
  <si>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</si>
  <si>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</si>
  <si>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</si>
  <si>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</si>
  <si>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</si>
  <si>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</si>
  <si>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</si>
  <si>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</si>
  <si>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</si>
  <si>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</si>
  <si>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</si>
  <si>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</si>
  <si>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</si>
  <si>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</si>
  <si>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</si>
  <si>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</si>
  <si>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</si>
  <si>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</si>
  <si>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</si>
  <si>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</si>
  <si>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</si>
  <si>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</si>
  <si>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</si>
  <si>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</si>
  <si>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</si>
  <si>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</si>
  <si>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</si>
  <si>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</si>
  <si>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</si>
  <si>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</si>
  <si>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</si>
  <si>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</si>
  <si>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</si>
  <si>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</si>
  <si>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</si>
  <si>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</si>
  <si>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</si>
  <si>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</si>
  <si>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</si>
  <si>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</si>
  <si>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</si>
  <si>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</si>
  <si>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</si>
  <si>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</si>
  <si>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</si>
  <si>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</si>
  <si>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</si>
  <si>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</si>
  <si>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</si>
  <si>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</si>
  <si>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</si>
  <si>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</si>
  <si>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</si>
  <si>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</si>
  <si>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</si>
  <si>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</si>
  <si>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</si>
  <si>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</si>
  <si>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</si>
  <si>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</si>
  <si>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</si>
  <si>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</si>
  <si>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</si>
  <si>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</si>
  <si>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</si>
  <si>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</si>
  <si>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</si>
  <si>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</si>
  <si>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</si>
  <si>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</si>
  <si>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</si>
  <si>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</si>
  <si>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</si>
  <si>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</si>
  <si>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</si>
  <si>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</si>
  <si>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</si>
  <si>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</si>
  <si>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</si>
  <si>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</si>
  <si>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</si>
  <si>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</si>
  <si>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</si>
  <si>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</si>
  <si>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</si>
  <si>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</si>
  <si>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</si>
  <si>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</si>
  <si>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</si>
  <si>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</si>
  <si>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</si>
  <si>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</si>
  <si>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</si>
  <si>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</si>
  <si>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</si>
  <si>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</si>
  <si>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</si>
  <si>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</si>
  <si>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</si>
  <si>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</si>
  <si>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</si>
  <si>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</si>
  <si>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</si>
  <si>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</si>
  <si>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</si>
  <si>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</si>
  <si>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</si>
  <si>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</si>
  <si>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</si>
  <si>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</si>
  <si>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</si>
  <si>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</si>
  <si>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</si>
  <si>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</si>
  <si>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</si>
  <si>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</si>
  <si>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</si>
  <si>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</si>
  <si>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</si>
  <si>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</si>
  <si>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</si>
  <si>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</si>
  <si>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</si>
  <si>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</si>
  <si>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</si>
  <si>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</si>
  <si>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</si>
  <si>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</si>
  <si>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</si>
  <si>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</si>
  <si>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</si>
  <si>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</si>
  <si>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</si>
  <si>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</si>
  <si>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</si>
  <si>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</si>
  <si>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</si>
  <si>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</si>
  <si>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</si>
  <si>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</si>
  <si>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</si>
  <si>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</si>
  <si>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</si>
  <si>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</si>
  <si>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</si>
  <si>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</si>
  <si>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</si>
  <si>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</si>
  <si>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</si>
  <si>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</si>
  <si>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</si>
  <si>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</si>
  <si>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</si>
  <si>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</si>
  <si>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</si>
  <si>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</si>
  <si>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</si>
  <si>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</si>
  <si>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</si>
  <si>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</si>
  <si>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</si>
  <si>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</si>
  <si>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</si>
  <si>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</si>
  <si>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</si>
  <si>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</si>
  <si>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</si>
  <si>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</si>
  <si>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</si>
  <si>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</si>
  <si>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</si>
  <si>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</si>
  <si>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</si>
  <si>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</si>
  <si>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</si>
  <si>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</si>
  <si>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</si>
  <si>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</si>
  <si>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</si>
  <si>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</si>
  <si>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</si>
  <si>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</si>
  <si>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</si>
  <si>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</si>
  <si>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</si>
  <si>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</si>
  <si>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</si>
  <si>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</si>
  <si>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</si>
  <si>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</si>
  <si>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</si>
  <si>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</si>
  <si>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</si>
  <si>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</si>
  <si>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</si>
  <si>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</si>
  <si>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</si>
  <si>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</si>
  <si>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</si>
  <si>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</si>
  <si>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</si>
  <si>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</si>
  <si>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</si>
  <si>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</si>
  <si>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</si>
  <si>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</si>
  <si>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</si>
  <si>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</si>
  <si>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</si>
  <si>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</si>
  <si>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</si>
  <si>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</si>
  <si>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</si>
  <si>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</si>
  <si>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</si>
  <si>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</si>
  <si>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</si>
  <si>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</si>
  <si>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</si>
  <si>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</si>
  <si>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</si>
  <si>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</si>
  <si>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</si>
  <si>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</si>
  <si>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</si>
  <si>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</si>
  <si>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</si>
  <si>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</si>
  <si>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</si>
  <si>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</si>
  <si>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</si>
  <si>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</si>
  <si>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</si>
  <si>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</si>
  <si>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</si>
  <si>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</si>
  <si>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</si>
  <si>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</si>
  <si>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</si>
  <si>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</si>
  <si>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</si>
  <si>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</si>
  <si>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</si>
  <si>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</si>
  <si>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</si>
  <si>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</si>
  <si>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</si>
  <si>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</si>
  <si>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</si>
  <si>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</si>
  <si>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</si>
  <si>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</si>
  <si>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</si>
  <si>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</si>
  <si>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</si>
  <si>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</si>
  <si>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</si>
  <si>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</si>
  <si>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</si>
  <si>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</si>
  <si>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</si>
  <si>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</si>
  <si>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</si>
  <si>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</si>
  <si>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</si>
  <si>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</si>
  <si>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</si>
  <si>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</si>
  <si>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</si>
  <si>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</si>
  <si>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</si>
  <si>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</si>
  <si>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</si>
  <si>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</si>
  <si>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</si>
  <si>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</si>
  <si>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</si>
  <si>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</si>
  <si>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</si>
  <si>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</si>
  <si>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</si>
  <si>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</si>
  <si>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</si>
  <si>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</si>
  <si>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</si>
  <si>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</si>
  <si>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</si>
  <si>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</si>
  <si>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</si>
  <si>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</si>
  <si>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</si>
  <si>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</si>
  <si>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</si>
  <si>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</si>
  <si>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</si>
  <si>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</si>
  <si>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</si>
  <si>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</si>
  <si>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</si>
  <si>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</si>
  <si>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</si>
  <si>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</si>
  <si>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</si>
  <si>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</si>
  <si>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</si>
  <si>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</si>
  <si>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</si>
  <si>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</si>
  <si>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</si>
  <si>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</si>
  <si>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</si>
  <si>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</si>
  <si>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</si>
  <si>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</si>
  <si>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</si>
  <si>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</si>
  <si>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</si>
  <si>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</si>
  <si>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</si>
  <si>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</si>
  <si>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</si>
  <si>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</si>
  <si>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</si>
  <si>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</si>
  <si>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</si>
  <si>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</si>
  <si>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</si>
  <si>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</si>
  <si>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</si>
  <si>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</si>
  <si>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</si>
  <si>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</si>
  <si>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</si>
  <si>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</si>
  <si>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</si>
  <si>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</si>
  <si>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</si>
  <si>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</si>
  <si>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</si>
  <si>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</si>
  <si>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</si>
  <si>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</si>
  <si>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</si>
  <si>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</si>
  <si>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</si>
  <si>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</si>
  <si>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</si>
  <si>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</si>
  <si>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</si>
  <si>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</si>
  <si>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</si>
  <si>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</si>
  <si>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</si>
  <si>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</si>
  <si>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</si>
  <si>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</si>
  <si>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</si>
  <si>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</si>
  <si>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</si>
  <si>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</si>
  <si>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</si>
  <si>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</si>
  <si>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</si>
  <si>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</si>
  <si>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</si>
  <si>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</si>
  <si>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</si>
  <si>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</si>
  <si>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</si>
  <si>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</si>
  <si>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</si>
  <si>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</si>
  <si>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</si>
  <si>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</si>
  <si>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</si>
  <si>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</si>
  <si>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</si>
  <si>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</si>
  <si>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</si>
  <si>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</si>
  <si>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</si>
  <si>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</si>
  <si>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</si>
  <si>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</si>
  <si>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</si>
  <si>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</si>
  <si>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</si>
  <si>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</si>
  <si>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</si>
  <si>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</si>
  <si>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</si>
  <si>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</si>
  <si>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</si>
  <si>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</si>
  <si>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</si>
  <si>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</si>
  <si>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</si>
  <si>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</si>
  <si>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</si>
  <si>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</si>
  <si>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</si>
  <si>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</si>
  <si>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</si>
  <si>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</si>
  <si>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</si>
  <si>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</si>
  <si>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</si>
  <si>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</si>
  <si>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</si>
  <si>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</si>
  <si>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</si>
  <si>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</si>
  <si>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</si>
  <si>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</si>
  <si>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</si>
  <si>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</si>
  <si>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</si>
  <si>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</si>
  <si>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</si>
  <si>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</si>
  <si>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</si>
  <si>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</si>
  <si>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</si>
  <si>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</si>
  <si>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</si>
  <si>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</si>
  <si>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</si>
  <si>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</si>
  <si>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</si>
  <si>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</si>
  <si>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</si>
  <si>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</si>
  <si>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</si>
  <si>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</si>
  <si>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</si>
  <si>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</si>
  <si>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</si>
  <si>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</si>
  <si>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</si>
  <si>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</si>
  <si>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</si>
  <si>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</si>
  <si>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</si>
  <si>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</si>
  <si>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</si>
  <si>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</si>
  <si>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</si>
  <si>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</si>
  <si>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</si>
  <si>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</si>
  <si>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</si>
  <si>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</si>
  <si>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</si>
  <si>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</si>
  <si>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</si>
  <si>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</si>
  <si>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</si>
  <si>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</si>
  <si>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</si>
  <si>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</si>
  <si>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</si>
  <si>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</si>
  <si>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</si>
  <si>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</si>
  <si>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</si>
  <si>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</si>
  <si>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</si>
  <si>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</si>
  <si>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</si>
  <si>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</si>
  <si>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</si>
  <si>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</si>
  <si>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</si>
  <si>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</si>
  <si>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</si>
  <si>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</si>
  <si>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</si>
  <si>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</si>
  <si>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</si>
  <si>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</si>
  <si>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</si>
  <si>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</si>
  <si>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</si>
  <si>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</si>
  <si>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</si>
  <si>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</si>
  <si>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</si>
  <si>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</si>
  <si>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</si>
  <si>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</si>
  <si>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</si>
  <si>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</si>
  <si>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</si>
  <si>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</si>
  <si>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</si>
  <si>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</si>
  <si>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</si>
  <si>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</si>
  <si>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</si>
  <si>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</si>
  <si>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</si>
  <si>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</si>
  <si>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</si>
  <si>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</si>
  <si>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</si>
  <si>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</si>
  <si>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</si>
  <si>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</si>
  <si>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</si>
  <si>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</si>
  <si>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</si>
  <si>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</si>
  <si>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</si>
  <si>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</si>
  <si>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</si>
  <si>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</si>
  <si>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</si>
  <si>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</si>
  <si>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</si>
  <si>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</si>
  <si>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</si>
  <si>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</si>
  <si>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</si>
  <si>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</si>
  <si>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</si>
  <si>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</si>
  <si>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</si>
  <si>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</si>
  <si>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</si>
  <si>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</si>
  <si>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</si>
  <si>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</si>
  <si>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</si>
  <si>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</si>
  <si>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</si>
  <si>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</si>
  <si>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</si>
  <si>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</si>
  <si>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</si>
  <si>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</si>
  <si>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</si>
  <si>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</si>
  <si>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</si>
  <si>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</si>
  <si>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</si>
  <si>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</si>
  <si>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</si>
  <si>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</si>
  <si>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</si>
  <si>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</si>
  <si>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</si>
  <si>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</si>
  <si>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</si>
  <si>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</si>
  <si>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</si>
  <si>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</si>
  <si>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</si>
  <si>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</si>
  <si>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</si>
  <si>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</si>
  <si>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</si>
  <si>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</si>
  <si>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</si>
  <si>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</si>
  <si>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</si>
  <si>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</si>
  <si>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</si>
  <si>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</si>
  <si>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</si>
  <si>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</si>
  <si>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</si>
  <si>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</si>
  <si>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</si>
  <si>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</si>
  <si>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</si>
  <si>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</si>
  <si>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</si>
  <si>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</si>
  <si>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</si>
  <si>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</si>
  <si>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</si>
  <si>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</si>
  <si>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</si>
  <si>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</si>
  <si>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</si>
  <si>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</si>
  <si>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</si>
  <si>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</si>
  <si>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</si>
  <si>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</si>
  <si>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</si>
  <si>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</si>
  <si>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</si>
  <si>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</si>
  <si>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</si>
  <si>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</si>
  <si>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</si>
  <si>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</si>
  <si>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</si>
  <si>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</si>
  <si>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</si>
  <si>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</si>
  <si>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</si>
  <si>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</si>
  <si>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</si>
  <si>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</si>
  <si>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</si>
  <si>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</si>
  <si>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</si>
  <si>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</si>
  <si>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</si>
  <si>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</si>
  <si>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</si>
  <si>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</si>
  <si>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</si>
  <si>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</si>
  <si>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</si>
  <si>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</si>
  <si>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</si>
  <si>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</si>
  <si>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</si>
  <si>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</si>
  <si>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</si>
  <si>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</si>
  <si>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</si>
  <si>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</si>
  <si>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</si>
  <si>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</si>
  <si>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</si>
  <si>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</si>
  <si>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</si>
  <si>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</si>
  <si>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</si>
  <si>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</si>
  <si>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</si>
  <si>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</si>
  <si>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</si>
  <si>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</si>
  <si>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</si>
  <si>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</si>
  <si>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</si>
  <si>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</si>
  <si>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</si>
  <si>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</si>
  <si>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</si>
  <si>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</si>
  <si>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</si>
  <si>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</si>
  <si>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</si>
  <si>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</si>
  <si>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</si>
  <si>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</si>
  <si>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</si>
  <si>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</si>
  <si>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</si>
  <si>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</si>
  <si>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</si>
  <si>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</si>
  <si>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</si>
  <si>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</si>
  <si>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</si>
  <si>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</si>
  <si>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</si>
  <si>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</si>
  <si>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</si>
  <si>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</si>
  <si>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</si>
  <si>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</si>
  <si>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</si>
  <si>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</si>
  <si>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</si>
  <si>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</si>
  <si>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</si>
  <si>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</si>
  <si>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</si>
  <si>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</si>
  <si>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</si>
  <si>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</si>
  <si>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</si>
  <si>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</si>
  <si>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</si>
  <si>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</si>
  <si>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</si>
  <si>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</si>
  <si>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</si>
  <si>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</si>
  <si>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</si>
  <si>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</si>
  <si>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</si>
  <si>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</si>
  <si>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</si>
  <si>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</si>
  <si>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</si>
  <si>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</si>
  <si>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</si>
  <si>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</si>
  <si>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</si>
  <si>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</si>
  <si>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</si>
  <si>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</si>
  <si>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</si>
  <si>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</si>
  <si>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</si>
  <si>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</si>
  <si>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</si>
  <si>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</si>
  <si>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</si>
  <si>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</si>
  <si>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</si>
  <si>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</si>
  <si>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</si>
  <si>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</si>
  <si>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</si>
  <si>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</si>
  <si>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</si>
  <si>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</si>
  <si>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</si>
  <si>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</si>
  <si>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</si>
  <si>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</si>
  <si>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</si>
  <si>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</si>
  <si>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</si>
  <si>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</si>
  <si>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</si>
  <si>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</si>
  <si>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</si>
  <si>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</si>
  <si>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</si>
  <si>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</si>
  <si>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</si>
  <si>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</si>
  <si>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</si>
  <si>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</si>
  <si>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</si>
  <si>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</si>
  <si>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</si>
  <si>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</si>
  <si>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</si>
  <si>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</si>
  <si>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</si>
  <si>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</si>
  <si>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</si>
  <si>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</si>
  <si>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</si>
  <si>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</si>
  <si>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</si>
  <si>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</si>
  <si>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</si>
  <si>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</si>
  <si>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</si>
  <si>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</si>
  <si>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</si>
  <si>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</si>
  <si>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</si>
  <si>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</si>
  <si>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</si>
  <si>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</si>
  <si>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</si>
  <si>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</si>
  <si>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</si>
  <si>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</si>
  <si>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</si>
  <si>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</si>
  <si>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</si>
  <si>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</si>
  <si>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</si>
  <si>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</si>
  <si>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</si>
  <si>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</si>
  <si>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</si>
  <si>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</si>
  <si>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</si>
  <si>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</si>
  <si>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</si>
  <si>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</si>
  <si>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</si>
  <si>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</si>
  <si>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</si>
  <si>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</si>
  <si>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</si>
  <si>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</si>
  <si>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</si>
  <si>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</si>
  <si>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</si>
  <si>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</si>
  <si>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</si>
  <si>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</si>
  <si>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</si>
  <si>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</si>
  <si>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</si>
  <si>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</si>
  <si>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</si>
  <si>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</si>
  <si>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</si>
  <si>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</si>
  <si>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</si>
  <si>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</si>
  <si>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</si>
  <si>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</si>
  <si>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</si>
  <si>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</si>
  <si>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</si>
  <si>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</si>
  <si>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</si>
  <si>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</si>
  <si>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</si>
  <si>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</si>
  <si>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</si>
  <si>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</si>
  <si>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</si>
  <si>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</si>
  <si>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</si>
  <si>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</si>
  <si>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</si>
  <si>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</si>
  <si>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</si>
  <si>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</si>
  <si>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</si>
  <si>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</si>
  <si>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</si>
  <si>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</si>
  <si>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</si>
  <si>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</si>
  <si>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</si>
  <si>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</si>
  <si>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</si>
  <si>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</si>
  <si>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</si>
  <si>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</si>
  <si>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</si>
  <si>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</si>
  <si>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</si>
  <si>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</si>
  <si>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</si>
  <si>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</si>
  <si>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</si>
  <si>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</si>
  <si>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</si>
  <si>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</si>
  <si>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</si>
  <si>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</si>
  <si>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</si>
  <si>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</si>
  <si>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</si>
  <si>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</si>
  <si>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</si>
  <si>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</si>
  <si>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</si>
  <si>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</si>
  <si>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</si>
  <si>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</si>
  <si>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</si>
  <si>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</si>
  <si>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</si>
  <si>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</si>
  <si>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</si>
  <si>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</si>
  <si>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</si>
  <si>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</si>
  <si>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</si>
  <si>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</si>
  <si>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</si>
  <si>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</si>
  <si>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</si>
  <si>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</si>
  <si>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</si>
  <si>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</si>
  <si>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</si>
  <si>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</si>
  <si>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</si>
  <si>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</si>
  <si>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</si>
  <si>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</si>
  <si>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</si>
  <si>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</si>
  <si>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</si>
  <si>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</si>
  <si>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</si>
  <si>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</si>
  <si>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</si>
  <si>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</si>
  <si>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</si>
  <si>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</si>
  <si>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</si>
  <si>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</si>
  <si>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</si>
  <si>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</si>
  <si>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</si>
  <si>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</si>
  <si>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</si>
  <si>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</si>
  <si>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</si>
  <si>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</si>
  <si>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</si>
  <si>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</si>
  <si>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</si>
  <si>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</si>
  <si>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</si>
  <si>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</si>
  <si>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</si>
  <si>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</si>
  <si>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</si>
  <si>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</si>
  <si>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</si>
  <si>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</si>
  <si>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</si>
  <si>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</si>
  <si>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</si>
  <si>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</si>
  <si>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</si>
  <si>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</si>
  <si>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</si>
  <si>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</si>
  <si>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</si>
  <si>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</si>
  <si>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</si>
  <si>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</si>
  <si>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</si>
  <si>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</si>
  <si>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</si>
  <si>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</si>
  <si>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</si>
  <si>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</si>
  <si>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</si>
  <si>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</si>
  <si>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</si>
  <si>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</si>
  <si>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</si>
  <si>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</si>
  <si>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</si>
  <si>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</si>
  <si>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</si>
  <si>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</si>
  <si>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</si>
  <si>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</si>
  <si>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</si>
  <si>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</si>
  <si>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</si>
  <si>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</si>
  <si>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</si>
  <si>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</si>
  <si>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</si>
  <si>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</si>
  <si>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</si>
  <si>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</si>
  <si>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</si>
  <si>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</si>
  <si>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</si>
  <si>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</si>
  <si>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</si>
  <si>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</si>
  <si>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</si>
  <si>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</si>
  <si>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</si>
  <si>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</si>
  <si>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</si>
  <si>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</si>
  <si>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</si>
  <si>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</si>
  <si>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</si>
  <si>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</si>
  <si>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</si>
  <si>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</si>
  <si>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</si>
  <si>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</si>
  <si>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</si>
  <si>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</si>
  <si>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</si>
  <si>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</si>
  <si>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</si>
  <si>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</si>
  <si>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</si>
  <si>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</si>
  <si>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</si>
  <si>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</si>
  <si>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</si>
  <si>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</si>
  <si>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</si>
  <si>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</si>
  <si>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</si>
  <si>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</si>
  <si>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</si>
  <si>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</si>
  <si>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</si>
  <si>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</si>
  <si>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</si>
  <si>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</si>
  <si>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</si>
  <si>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</si>
  <si>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</si>
  <si>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</si>
  <si>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</si>
  <si>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</si>
  <si>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</si>
  <si>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</si>
  <si>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</si>
  <si>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</si>
  <si>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</si>
  <si>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</si>
  <si>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</si>
  <si>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</si>
  <si>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</si>
  <si>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</si>
  <si>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</si>
  <si>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</si>
  <si>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</si>
  <si>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</si>
  <si>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</si>
  <si>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</si>
  <si>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</si>
  <si>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</si>
  <si>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</si>
  <si>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</si>
  <si>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</si>
  <si>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</si>
  <si>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</si>
  <si>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</si>
  <si>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</si>
  <si>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</si>
  <si>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</si>
  <si>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</si>
  <si>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</si>
  <si>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</si>
  <si>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</si>
  <si>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</si>
  <si>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</si>
  <si>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</si>
  <si>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</si>
  <si>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</si>
  <si>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</si>
  <si>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</si>
  <si>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</si>
  <si>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</si>
  <si>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</si>
  <si>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</si>
  <si>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</si>
  <si>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</si>
  <si>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</si>
  <si>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</si>
  <si>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</si>
  <si>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</si>
  <si>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</si>
  <si>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</si>
  <si>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</si>
  <si>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</si>
  <si>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</si>
  <si>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</si>
  <si>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</si>
  <si>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</si>
  <si>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</si>
  <si>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</si>
  <si>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</si>
  <si>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</si>
  <si>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</si>
  <si>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</si>
  <si>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</si>
  <si>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</si>
  <si>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</si>
  <si>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</si>
  <si>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</si>
  <si>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</si>
  <si>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</si>
  <si>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</si>
  <si>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</si>
  <si>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</si>
  <si>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</si>
  <si>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</si>
  <si>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</si>
  <si>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</si>
  <si>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</si>
  <si>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</si>
  <si>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</si>
  <si>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</si>
  <si>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</si>
  <si>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</si>
  <si>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</si>
  <si>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</si>
  <si>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</si>
  <si>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</si>
  <si>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</si>
  <si>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</si>
  <si>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</si>
  <si>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</si>
  <si>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</si>
  <si>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</si>
  <si>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</si>
  <si>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</si>
  <si>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</si>
  <si>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</si>
  <si>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</si>
  <si>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</si>
  <si>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</si>
  <si>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</si>
  <si>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</si>
  <si>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</si>
  <si>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</si>
  <si>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</si>
  <si>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</si>
  <si>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</si>
  <si>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</si>
  <si>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</si>
  <si>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</si>
  <si>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</si>
  <si>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</si>
  <si>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</si>
  <si>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</si>
  <si>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</si>
  <si>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</si>
  <si>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</si>
  <si>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</si>
  <si>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</si>
  <si>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</si>
  <si>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</si>
  <si>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</si>
  <si>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</si>
  <si>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</si>
  <si>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</si>
  <si>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</si>
  <si>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</si>
  <si>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</si>
  <si>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</si>
  <si>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</si>
  <si>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</si>
  <si>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</si>
  <si>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</si>
  <si>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</si>
  <si>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</si>
  <si>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</si>
  <si>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</si>
  <si>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</si>
  <si>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</si>
  <si>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</si>
  <si>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</si>
  <si>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</si>
  <si>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</si>
  <si>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</si>
  <si>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</si>
  <si>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</si>
  <si>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</si>
  <si>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</si>
  <si>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</si>
  <si>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</si>
  <si>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</si>
  <si>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</si>
  <si>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</si>
  <si>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</si>
  <si>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</si>
  <si>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</si>
  <si>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</si>
  <si>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</si>
  <si>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</si>
  <si>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</si>
  <si>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</si>
  <si>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</si>
  <si>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</si>
  <si>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</si>
  <si>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</si>
  <si>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</si>
  <si>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</si>
  <si>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</si>
  <si>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</si>
  <si>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</si>
  <si>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</si>
  <si>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</si>
  <si>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</si>
  <si>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</si>
  <si>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</si>
  <si>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</si>
  <si>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</si>
  <si>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</si>
  <si>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</si>
  <si>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</si>
  <si>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</si>
  <si>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</si>
  <si>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</si>
  <si>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</si>
  <si>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</si>
  <si>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</si>
  <si>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</si>
  <si>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</si>
  <si>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</si>
  <si>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</si>
  <si>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</si>
  <si>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</si>
  <si>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</si>
  <si>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</si>
  <si>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</si>
  <si>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</si>
  <si>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</si>
  <si>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</si>
  <si>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</si>
  <si>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</si>
  <si>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</si>
  <si>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</si>
  <si>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</si>
  <si>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</si>
  <si>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</si>
  <si>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</si>
  <si>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</si>
  <si>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</si>
  <si>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</si>
  <si>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</si>
  <si>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</si>
  <si>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</si>
  <si>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</si>
  <si>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</si>
  <si>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</si>
  <si>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</si>
  <si>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</si>
  <si>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</si>
  <si>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</si>
  <si>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</si>
  <si>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</si>
  <si>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</si>
  <si>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</si>
  <si>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</si>
  <si>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</si>
  <si>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</si>
  <si>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</si>
  <si>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</si>
  <si>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</si>
  <si>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</si>
  <si>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</si>
  <si>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</si>
  <si>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</si>
  <si>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</si>
  <si>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</si>
  <si>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</si>
  <si>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</si>
  <si>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</si>
  <si>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</si>
  <si>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</si>
  <si>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</si>
  <si>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</si>
  <si>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</si>
  <si>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</si>
  <si>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</si>
  <si>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</si>
  <si>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</si>
  <si>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</si>
  <si>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</si>
  <si>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</si>
  <si>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</si>
  <si>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</si>
  <si>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</si>
  <si>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</si>
  <si>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</si>
  <si>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</si>
  <si>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</si>
  <si>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</si>
  <si>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</si>
  <si>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</si>
  <si>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</si>
  <si>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</si>
  <si>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</si>
  <si>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</si>
  <si>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</si>
  <si>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</si>
  <si>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</si>
  <si>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</si>
  <si>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</si>
  <si>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</si>
  <si>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</si>
  <si>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</si>
  <si>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</si>
  <si>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</si>
  <si>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</si>
  <si>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</si>
  <si>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</si>
  <si>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</si>
  <si>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</si>
  <si>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</si>
  <si>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</si>
  <si>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</si>
  <si>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</si>
  <si>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</si>
  <si>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</si>
  <si>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</si>
  <si>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</si>
  <si>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</si>
  <si>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</si>
  <si>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</si>
  <si>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</si>
  <si>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</si>
  <si>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</si>
  <si>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</si>
  <si>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</si>
  <si>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</si>
  <si>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</si>
  <si>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</si>
  <si>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</si>
  <si>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</si>
  <si>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</si>
  <si>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</si>
  <si>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</si>
  <si>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</si>
  <si>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</si>
  <si>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</si>
  <si>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</si>
  <si>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</si>
  <si>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</si>
  <si>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</si>
  <si>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</si>
  <si>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</si>
  <si>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</si>
  <si>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</si>
  <si>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</si>
  <si>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</si>
  <si>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</si>
  <si>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</si>
  <si>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</si>
  <si>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</si>
  <si>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</si>
  <si>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</si>
  <si>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</si>
  <si>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</si>
  <si>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</si>
  <si>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</si>
  <si>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</si>
  <si>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</si>
  <si>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</si>
  <si>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</si>
  <si>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</si>
  <si>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</si>
  <si>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</si>
  <si>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</si>
  <si>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</si>
  <si>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</si>
  <si>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</si>
  <si>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</si>
  <si>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</si>
  <si>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</si>
  <si>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</si>
  <si>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</si>
  <si>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</si>
  <si>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</si>
  <si>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</si>
  <si>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</si>
  <si>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</si>
  <si>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</si>
  <si>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</si>
  <si>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</si>
  <si>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</si>
  <si>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</si>
  <si>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</si>
  <si>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</si>
  <si>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</si>
  <si>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</si>
  <si>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</si>
  <si>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</si>
  <si>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</si>
  <si>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</si>
  <si>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</si>
  <si>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</si>
  <si>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</si>
  <si>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</si>
  <si>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</si>
  <si>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</si>
  <si>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</si>
  <si>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</si>
  <si>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</si>
  <si>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</si>
  <si>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</si>
  <si>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</si>
  <si>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</si>
  <si>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</si>
  <si>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</si>
  <si>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</si>
  <si>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</si>
  <si>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</si>
  <si>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</si>
  <si>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</si>
  <si>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</si>
  <si>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</si>
  <si>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</si>
  <si>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</si>
  <si>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</si>
  <si>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</si>
  <si>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</si>
  <si>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</si>
  <si>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</si>
  <si>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</si>
  <si>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</si>
  <si>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</si>
  <si>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</si>
  <si>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</si>
  <si>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</si>
  <si>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</si>
  <si>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</si>
  <si>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</si>
  <si>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</si>
  <si>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</si>
  <si>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</si>
  <si>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</si>
  <si>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</si>
  <si>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</si>
  <si>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</si>
  <si>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</si>
  <si>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</si>
  <si>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</si>
  <si>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</si>
  <si>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</si>
  <si>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</si>
  <si>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</si>
  <si>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</si>
  <si>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</si>
  <si>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</si>
  <si>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</si>
  <si>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</si>
  <si>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</si>
  <si>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</si>
  <si>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</si>
  <si>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</si>
  <si>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</si>
  <si>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</si>
  <si>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</si>
  <si>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</si>
  <si>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</si>
  <si>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</si>
  <si>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</si>
  <si>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</si>
  <si>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</si>
  <si>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</si>
  <si>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</si>
  <si>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</si>
  <si>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</si>
  <si>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</si>
  <si>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</si>
  <si>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</si>
  <si>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</si>
  <si>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</si>
  <si>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</si>
  <si>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</si>
  <si>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</si>
  <si>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</si>
  <si>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</si>
  <si>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</si>
  <si>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</si>
  <si>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</si>
  <si>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</si>
  <si>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</si>
  <si>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</si>
  <si>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</si>
  <si>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</si>
  <si>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</si>
  <si>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</si>
  <si>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</si>
  <si>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</si>
  <si>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</si>
  <si>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</si>
  <si>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</si>
  <si>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</si>
  <si>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</si>
  <si>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</si>
  <si>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</si>
  <si>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</si>
  <si>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</si>
  <si>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</si>
  <si>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</si>
  <si>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</si>
  <si>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</si>
  <si>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</si>
  <si>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</si>
  <si>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</si>
  <si>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</si>
  <si>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</si>
  <si>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</si>
  <si>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</si>
  <si>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</si>
  <si>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</si>
  <si>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</si>
  <si>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</si>
  <si>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</si>
  <si>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</si>
  <si>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</si>
  <si>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</si>
  <si>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</si>
  <si>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</si>
  <si>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</si>
  <si>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</si>
  <si>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</si>
  <si>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</si>
  <si>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</si>
  <si>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</si>
  <si>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</si>
  <si>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</si>
  <si>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</si>
  <si>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</si>
  <si>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</si>
  <si>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</si>
  <si>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</si>
  <si>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</si>
  <si>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</si>
  <si>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</si>
  <si>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</si>
  <si>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</si>
  <si>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</si>
  <si>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</si>
  <si>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</si>
  <si>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</si>
  <si>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</si>
  <si>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</si>
  <si>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</si>
  <si>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</si>
  <si>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</si>
  <si>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</si>
  <si>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</si>
  <si>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</si>
  <si>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</si>
  <si>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</si>
  <si>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</si>
  <si>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</si>
  <si>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</si>
  <si>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</si>
  <si>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</si>
  <si>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</si>
  <si>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</si>
  <si>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</si>
  <si>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</si>
  <si>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</si>
  <si>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</si>
  <si>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</si>
  <si>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</si>
  <si>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</si>
  <si>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</si>
  <si>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</si>
  <si>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</si>
  <si>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</si>
  <si>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</si>
  <si>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</si>
  <si>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</si>
  <si>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</si>
  <si>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</si>
  <si>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</si>
  <si>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</si>
  <si>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</si>
  <si>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</si>
  <si>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</si>
  <si>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</si>
  <si>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</si>
  <si>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</si>
  <si>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</si>
  <si>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</si>
  <si>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</si>
  <si>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</si>
  <si>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</si>
  <si>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</si>
  <si>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</si>
  <si>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</si>
  <si>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</si>
  <si>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</si>
  <si>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</si>
  <si>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</si>
  <si>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</si>
  <si>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</si>
  <si>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</si>
  <si>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</si>
  <si>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</si>
  <si>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</si>
  <si>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</si>
  <si>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</si>
  <si>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</si>
  <si>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</si>
  <si>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</si>
  <si>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</si>
  <si>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</si>
  <si>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</si>
  <si>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</si>
  <si>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</si>
  <si>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</si>
  <si>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</si>
  <si>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</si>
  <si>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</si>
  <si>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</si>
  <si>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</si>
  <si>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</si>
  <si>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</si>
  <si>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</si>
  <si>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</si>
  <si>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</si>
  <si>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</si>
  <si>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</si>
  <si>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</si>
  <si>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</si>
  <si>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</si>
  <si>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</si>
  <si>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</si>
  <si>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</si>
  <si>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</si>
  <si>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</si>
  <si>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</si>
  <si>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</si>
  <si>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</si>
  <si>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</si>
  <si>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</si>
  <si>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</si>
  <si>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</si>
  <si>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</si>
  <si>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</si>
  <si>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</si>
  <si>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</si>
  <si>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</si>
  <si>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</si>
  <si>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</si>
  <si>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</si>
  <si>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</si>
  <si>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</si>
  <si>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</si>
  <si>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</si>
  <si>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</si>
  <si>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</si>
  <si>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</si>
  <si>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</si>
  <si>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</si>
  <si>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</si>
  <si>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</si>
  <si>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</si>
  <si>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</si>
  <si>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</si>
  <si>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</si>
  <si>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</si>
  <si>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</si>
  <si>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</si>
  <si>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</si>
  <si>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</si>
  <si>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</si>
  <si>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</si>
  <si>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</si>
  <si>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</si>
  <si>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</si>
  <si>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</si>
  <si>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</si>
  <si>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</si>
  <si>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</si>
  <si>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</si>
  <si>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</si>
  <si>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</si>
  <si>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</si>
  <si>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</si>
  <si>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</si>
  <si>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</si>
  <si>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</si>
  <si>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</si>
  <si>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</si>
  <si>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</si>
  <si>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</si>
  <si>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</si>
  <si>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</si>
  <si>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</si>
  <si>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</si>
  <si>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</si>
  <si>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</si>
  <si>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</si>
  <si>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</si>
  <si>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</si>
  <si>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</si>
  <si>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</si>
  <si>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</si>
  <si>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</si>
  <si>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</si>
  <si>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</si>
  <si>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</si>
  <si>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</si>
  <si>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</si>
  <si>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</si>
  <si>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</si>
  <si>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</si>
  <si>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</si>
  <si>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</si>
  <si>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</si>
  <si>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</si>
  <si>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</si>
  <si>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</si>
  <si>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</si>
  <si>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</si>
  <si>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</si>
  <si>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</si>
  <si>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</si>
  <si>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</si>
  <si>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</si>
  <si>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</si>
  <si>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</si>
  <si>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</si>
  <si>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</si>
  <si>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</si>
  <si>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</si>
  <si>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</si>
  <si>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</si>
  <si>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</si>
  <si>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</si>
  <si>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</si>
  <si>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</si>
  <si>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</si>
  <si>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</si>
  <si>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</si>
  <si>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</si>
  <si>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</si>
  <si>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</si>
  <si>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</si>
  <si>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</si>
  <si>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</si>
  <si>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</si>
  <si>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</si>
  <si>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</si>
  <si>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</si>
  <si>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</si>
  <si>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</si>
  <si>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</si>
  <si>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</si>
  <si>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</si>
  <si>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</si>
  <si>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</si>
  <si>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</si>
  <si>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</si>
  <si>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</si>
  <si>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</si>
  <si>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</si>
  <si>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</si>
  <si>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</si>
  <si>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</si>
  <si>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</si>
  <si>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</si>
  <si>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</si>
  <si>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</si>
  <si>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</si>
  <si>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</si>
  <si>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</si>
  <si>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</si>
  <si>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</si>
  <si>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</si>
  <si>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</si>
  <si>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</si>
  <si>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</si>
  <si>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</si>
  <si>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</si>
  <si>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</si>
  <si>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</si>
  <si>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</si>
  <si>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</si>
  <si>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</si>
  <si>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</si>
  <si>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</si>
  <si>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</si>
  <si>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</si>
  <si>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</si>
  <si>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</si>
  <si>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</si>
  <si>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</si>
  <si>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</si>
  <si>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</si>
  <si>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</si>
  <si>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</si>
  <si>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</si>
  <si>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</si>
  <si>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</si>
  <si>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</si>
  <si>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</si>
  <si>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</si>
  <si>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</si>
  <si>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</si>
  <si>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</si>
  <si>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</si>
  <si>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</si>
  <si>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</si>
  <si>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</si>
  <si>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</si>
  <si>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</si>
  <si>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</si>
  <si>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</si>
  <si>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</si>
  <si>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</si>
  <si>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</si>
  <si>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</si>
  <si>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</si>
  <si>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</si>
  <si>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</si>
  <si>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</si>
  <si>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</si>
  <si>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</si>
  <si>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</si>
  <si>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</si>
  <si>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</si>
  <si>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</si>
  <si>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</si>
  <si>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</si>
  <si>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</si>
  <si>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</si>
  <si>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</si>
  <si>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</si>
  <si>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</si>
  <si>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</si>
  <si>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</si>
  <si>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</si>
  <si>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</si>
  <si>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</si>
  <si>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</si>
  <si>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</si>
  <si>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</si>
  <si>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</si>
  <si>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</si>
  <si>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</si>
  <si>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</si>
  <si>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</si>
  <si>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</si>
  <si>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</si>
  <si>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</si>
  <si>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</si>
  <si>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</si>
  <si>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</si>
  <si>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</si>
  <si>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</si>
  <si>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</si>
  <si>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</si>
  <si>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</si>
  <si>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</si>
  <si>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</si>
  <si>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</si>
  <si>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</si>
  <si>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</si>
  <si>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</si>
  <si>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</si>
  <si>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</si>
  <si>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</si>
  <si>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</si>
  <si>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</si>
  <si>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</si>
  <si>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</si>
  <si>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</si>
  <si>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</si>
  <si>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</si>
  <si>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</si>
  <si>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</si>
  <si>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</si>
  <si>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</si>
  <si>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</si>
  <si>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</si>
  <si>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</si>
  <si>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</si>
  <si>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</si>
  <si>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</si>
  <si>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</si>
  <si>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</si>
  <si>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</si>
  <si>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</si>
  <si>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</si>
  <si>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</si>
  <si>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</si>
  <si>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</si>
  <si>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</si>
  <si>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</si>
  <si>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</si>
  <si>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</si>
  <si>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</si>
  <si>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</si>
  <si>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</si>
  <si>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</si>
  <si>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</si>
  <si>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</si>
  <si>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</si>
  <si>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</si>
  <si>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</si>
  <si>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</si>
  <si>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</si>
  <si>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</si>
  <si>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</si>
  <si>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</si>
  <si>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</si>
  <si>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</si>
  <si>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</si>
  <si>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</si>
  <si>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</si>
  <si>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</si>
  <si>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</si>
  <si>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</si>
  <si>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</si>
  <si>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</si>
  <si>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</si>
  <si>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</si>
  <si>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</si>
  <si>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</si>
  <si>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</si>
  <si>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</si>
  <si>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</si>
  <si>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</si>
  <si>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</si>
  <si>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</si>
  <si>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</si>
  <si>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</si>
  <si>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</si>
  <si>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</si>
  <si>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</si>
  <si>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</si>
  <si>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</si>
  <si>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</si>
  <si>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</si>
  <si>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</si>
  <si>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</si>
  <si>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</si>
  <si>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</si>
  <si>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</si>
  <si>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</si>
  <si>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</si>
  <si>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</si>
  <si>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</si>
  <si>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</si>
  <si>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</si>
  <si>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</si>
  <si>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</si>
  <si>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</si>
  <si>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</si>
  <si>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</si>
  <si>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</si>
  <si>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</si>
  <si>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</si>
  <si>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</si>
  <si>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</si>
  <si>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</si>
  <si>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</si>
  <si>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</si>
  <si>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</si>
  <si>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</si>
  <si>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</si>
  <si>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</si>
  <si>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</si>
  <si>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</si>
  <si>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</si>
  <si>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</si>
  <si>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</si>
  <si>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</si>
  <si>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</si>
  <si>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</si>
  <si>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</si>
  <si>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</si>
  <si>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</si>
  <si>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</si>
  <si>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</si>
  <si>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</si>
  <si>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</si>
  <si>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</si>
  <si>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</si>
  <si>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</si>
  <si>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</si>
  <si>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</si>
  <si>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</si>
  <si>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</si>
  <si>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</si>
  <si>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</si>
  <si>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</si>
  <si>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</si>
  <si>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</si>
  <si>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</si>
  <si>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</si>
  <si>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</si>
  <si>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</si>
  <si>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</si>
  <si>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</si>
  <si>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</si>
  <si>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</si>
  <si>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</si>
  <si>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</si>
  <si>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</si>
  <si>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</si>
  <si>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</si>
  <si>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</si>
  <si>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</si>
  <si>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</si>
  <si>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</si>
  <si>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</si>
  <si>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</si>
  <si>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</si>
  <si>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</si>
  <si>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</si>
  <si>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</si>
  <si>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</si>
  <si>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</si>
  <si>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</si>
  <si>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</si>
  <si>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</si>
  <si>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</si>
  <si>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</si>
  <si>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</si>
  <si>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</si>
  <si>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</si>
  <si>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</si>
  <si>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</si>
  <si>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</si>
  <si>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</si>
  <si>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</si>
  <si>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</si>
  <si>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</si>
  <si>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</si>
  <si>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</si>
  <si>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</si>
  <si>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</si>
  <si>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</si>
  <si>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</si>
  <si>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</si>
  <si>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</si>
  <si>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</si>
  <si>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</si>
  <si>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</si>
  <si>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</si>
  <si>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</si>
  <si>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</si>
  <si>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</si>
  <si>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</si>
  <si>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</si>
  <si>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</si>
  <si>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</si>
  <si>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</si>
  <si>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</si>
  <si>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</si>
  <si>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</si>
  <si>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</si>
  <si>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</si>
  <si>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</si>
  <si>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</si>
  <si>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</si>
  <si>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</si>
  <si>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</si>
  <si>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</si>
  <si>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</si>
  <si>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</si>
  <si>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</si>
  <si>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</si>
  <si>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</si>
  <si>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</si>
  <si>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</si>
  <si>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</si>
  <si>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</si>
  <si>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</si>
  <si>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</si>
  <si>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</si>
  <si>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</si>
  <si>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</si>
  <si>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</si>
  <si>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</si>
  <si>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</si>
  <si>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</si>
  <si>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</si>
  <si>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</si>
  <si>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</si>
  <si>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</si>
  <si>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</si>
  <si>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</si>
  <si>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</si>
  <si>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</si>
  <si>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</si>
  <si>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</si>
  <si>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</si>
  <si>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</si>
  <si>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</si>
  <si>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</si>
  <si>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</si>
  <si>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</si>
  <si>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</si>
  <si>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</si>
  <si>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</si>
  <si>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</si>
  <si>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</si>
  <si>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</si>
  <si>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</si>
  <si>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</si>
  <si>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</si>
  <si>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</si>
  <si>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</si>
  <si>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</si>
  <si>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</si>
  <si>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</si>
  <si>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</si>
  <si>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</si>
  <si>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</si>
  <si>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</si>
  <si>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</si>
  <si>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</si>
  <si>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</si>
  <si>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</si>
  <si>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</si>
  <si>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</si>
  <si>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</si>
  <si>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</si>
  <si>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</si>
  <si>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</si>
  <si>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</si>
  <si>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</si>
  <si>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</si>
  <si>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</si>
  <si>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</si>
  <si>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</si>
  <si>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</si>
  <si>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</si>
  <si>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</si>
  <si>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</si>
  <si>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</si>
  <si>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</si>
  <si>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</si>
  <si>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</si>
  <si>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</si>
  <si>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</si>
  <si>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</si>
  <si>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</si>
  <si>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</si>
  <si>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</si>
  <si>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</si>
  <si>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</si>
  <si>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</si>
  <si>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</si>
  <si>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</si>
  <si>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</si>
  <si>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</si>
  <si>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</si>
  <si>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</si>
  <si>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</si>
  <si>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</si>
  <si>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</si>
  <si>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</si>
  <si>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</si>
  <si>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</si>
  <si>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</si>
  <si>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</si>
  <si>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</si>
  <si>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</si>
  <si>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</si>
  <si>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</si>
  <si>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</si>
  <si>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</si>
  <si>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</si>
  <si>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</si>
  <si>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</si>
  <si>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</si>
  <si>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</si>
  <si>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</si>
  <si>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</si>
  <si>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</si>
  <si>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</si>
  <si>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</si>
  <si>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</si>
  <si>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</si>
  <si>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</si>
  <si>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</si>
  <si>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</si>
  <si>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</si>
  <si>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</si>
  <si>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</si>
  <si>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</si>
  <si>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</si>
  <si>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</si>
  <si>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</si>
  <si>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</si>
  <si>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</si>
  <si>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</si>
  <si>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</si>
  <si>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</si>
  <si>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</si>
  <si>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</si>
  <si>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</si>
  <si>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</si>
  <si>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</si>
  <si>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</si>
  <si>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</si>
  <si>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</si>
  <si>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</si>
  <si>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</si>
  <si>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</si>
  <si>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</si>
  <si>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</si>
  <si>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</si>
  <si>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</si>
  <si>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</si>
  <si>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</si>
  <si>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</si>
  <si>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</si>
  <si>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</si>
  <si>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</si>
  <si>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</si>
  <si>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</si>
  <si>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</si>
  <si>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</si>
  <si>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</si>
  <si>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</si>
  <si>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</si>
  <si>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</si>
  <si>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</si>
  <si>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</si>
  <si>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</si>
  <si>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</si>
  <si>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</si>
  <si>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</si>
  <si>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</si>
  <si>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</si>
  <si>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</si>
  <si>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</si>
  <si>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</si>
  <si>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</si>
  <si>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</si>
  <si>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</si>
  <si>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</si>
  <si>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</si>
  <si>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</si>
  <si>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</si>
  <si>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</si>
  <si>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</si>
  <si>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</si>
  <si>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</si>
  <si>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</si>
  <si>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</si>
  <si>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</si>
  <si>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</si>
  <si>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</si>
  <si>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</si>
  <si>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</si>
  <si>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</si>
  <si>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</si>
  <si>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</si>
  <si>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</si>
  <si>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</si>
  <si>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</si>
  <si>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</si>
  <si>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</si>
  <si>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</si>
  <si>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</si>
  <si>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</si>
  <si>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</si>
  <si>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</si>
  <si>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</si>
  <si>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</si>
  <si>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</si>
  <si>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</si>
  <si>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</si>
  <si>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</si>
  <si>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</si>
  <si>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</si>
  <si>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</si>
  <si>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</si>
  <si>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</si>
  <si>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</si>
  <si>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</si>
  <si>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</si>
  <si>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</si>
  <si>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</si>
  <si>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</si>
  <si>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</si>
  <si>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</si>
  <si>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</si>
  <si>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</si>
  <si>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</si>
  <si>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</si>
  <si>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</si>
  <si>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</si>
  <si>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</si>
  <si>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</si>
  <si>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</si>
  <si>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</si>
  <si>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</si>
  <si>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</si>
  <si>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</si>
  <si>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</si>
  <si>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</si>
  <si>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</si>
  <si>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</si>
  <si>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</si>
  <si>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</si>
  <si>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</si>
  <si>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</si>
  <si>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</si>
  <si>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</si>
  <si>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</si>
  <si>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</si>
  <si>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</si>
  <si>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</si>
  <si>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</si>
  <si>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</si>
  <si>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</si>
  <si>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</si>
  <si>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</si>
  <si>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</si>
  <si>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</si>
  <si>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</si>
  <si>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</si>
  <si>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</si>
  <si>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</si>
  <si>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</si>
  <si>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</si>
  <si>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</si>
  <si>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</si>
  <si>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</si>
  <si>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</si>
  <si>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</si>
  <si>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</si>
  <si>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</si>
  <si>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</si>
  <si>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</si>
  <si>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</si>
  <si>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</si>
  <si>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</si>
  <si>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</si>
  <si>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</si>
  <si>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</si>
  <si>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</si>
  <si>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</si>
  <si>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</si>
  <si>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</si>
  <si>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</si>
  <si>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</si>
  <si>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</si>
  <si>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</si>
  <si>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</si>
  <si>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</si>
  <si>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</si>
  <si>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</si>
  <si>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</si>
  <si>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</si>
  <si>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</si>
  <si>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</si>
  <si>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</si>
  <si>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</si>
  <si>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</si>
  <si>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</si>
  <si>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</si>
  <si>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</si>
  <si>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</si>
  <si>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</si>
  <si>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</si>
  <si>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</si>
  <si>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</si>
  <si>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</si>
  <si>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</si>
  <si>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</si>
  <si>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</si>
  <si>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</si>
  <si>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</si>
  <si>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</si>
  <si>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</si>
  <si>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</si>
  <si>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</si>
  <si>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</si>
  <si>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</si>
  <si>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</si>
  <si>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</si>
  <si>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</si>
  <si>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</si>
  <si>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</si>
  <si>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</si>
  <si>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</si>
  <si>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</si>
  <si>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</si>
  <si>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</si>
  <si>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</si>
  <si>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</si>
  <si>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</si>
  <si>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</si>
  <si>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</si>
  <si>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</si>
  <si>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</si>
  <si>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</si>
  <si>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</si>
  <si>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</si>
  <si>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</si>
  <si>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</si>
  <si>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</si>
  <si>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</si>
  <si>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</si>
  <si>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</si>
  <si>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</si>
  <si>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</si>
  <si>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</si>
  <si>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</si>
  <si>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</si>
  <si>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</si>
  <si>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</si>
  <si>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</si>
  <si>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</si>
  <si>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</si>
  <si>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</si>
  <si>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</si>
  <si>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</si>
  <si>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</si>
  <si>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</si>
  <si>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</si>
  <si>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</si>
  <si>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</si>
  <si>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</si>
  <si>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</si>
  <si>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</si>
  <si>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</si>
  <si>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</si>
  <si>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</si>
  <si>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</si>
  <si>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</si>
  <si>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</si>
  <si>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</si>
  <si>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</si>
  <si>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</si>
  <si>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</si>
  <si>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</si>
  <si>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</si>
  <si>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</si>
  <si>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</si>
  <si>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</si>
  <si>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</si>
  <si>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</si>
  <si>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</si>
  <si>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</si>
  <si>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</si>
  <si>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</si>
  <si>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</si>
  <si>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</si>
  <si>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</si>
  <si>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</si>
  <si>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</si>
  <si>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</si>
  <si>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</si>
  <si>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</si>
  <si>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</si>
  <si>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</si>
  <si>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</si>
  <si>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</si>
  <si>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</si>
  <si>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</si>
  <si>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</si>
  <si>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</si>
  <si>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</si>
  <si>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</si>
  <si>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</si>
  <si>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</si>
  <si>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</si>
  <si>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</si>
  <si>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</si>
  <si>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</si>
  <si>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</si>
  <si>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</si>
  <si>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</si>
  <si>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</si>
  <si>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</si>
  <si>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</si>
  <si>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</si>
  <si>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</si>
  <si>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</si>
  <si>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</si>
  <si>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</si>
  <si>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</si>
  <si>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</si>
  <si>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</si>
  <si>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</si>
  <si>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</si>
  <si>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</si>
  <si>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</si>
  <si>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</si>
  <si>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</si>
  <si>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</si>
  <si>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</si>
  <si>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</si>
  <si>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</si>
  <si>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</si>
  <si>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</si>
  <si>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</si>
  <si>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</si>
  <si>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</si>
  <si>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</si>
  <si>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</si>
  <si>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</si>
  <si>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</si>
  <si>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</si>
  <si>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</si>
  <si>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</si>
  <si>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</si>
  <si>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</si>
  <si>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</si>
  <si>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</si>
  <si>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</si>
  <si>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</si>
  <si>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</si>
  <si>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</si>
  <si>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</si>
  <si>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</si>
  <si>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</si>
  <si>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</si>
  <si>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</si>
  <si>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</si>
  <si>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</si>
  <si>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</si>
  <si>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</si>
  <si>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</si>
  <si>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</si>
  <si>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</si>
  <si>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</si>
  <si>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</si>
  <si>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</si>
  <si>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</si>
  <si>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</si>
  <si>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</si>
  <si>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</si>
  <si>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</si>
  <si>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</si>
  <si>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</si>
  <si>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</si>
  <si>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</si>
  <si>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</si>
  <si>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</si>
  <si>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</si>
  <si>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</si>
  <si>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</si>
  <si>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</si>
  <si>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</si>
  <si>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</si>
  <si>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</si>
  <si>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</si>
  <si>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</si>
  <si>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</si>
  <si>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</si>
  <si>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</si>
  <si>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</si>
  <si>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</si>
  <si>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</si>
  <si>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</si>
  <si>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</si>
  <si>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</si>
  <si>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</si>
  <si>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</si>
  <si>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</si>
  <si>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</si>
  <si>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</si>
  <si>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</si>
  <si>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</si>
  <si>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</si>
  <si>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</si>
  <si>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</si>
  <si>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</si>
  <si>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</si>
  <si>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</si>
  <si>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</si>
  <si>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</si>
  <si>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</si>
  <si>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</si>
  <si>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</si>
  <si>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</si>
  <si>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</si>
  <si>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</si>
  <si>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</si>
  <si>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</si>
  <si>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</si>
  <si>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</si>
  <si>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</si>
  <si>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</si>
  <si>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</si>
  <si>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</si>
  <si>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</si>
  <si>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</si>
  <si>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</si>
  <si>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</si>
  <si>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</si>
  <si>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</si>
  <si>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</si>
  <si>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</si>
  <si>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</si>
  <si>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</si>
  <si>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</si>
  <si>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</si>
  <si>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</si>
  <si>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</si>
  <si>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</si>
  <si>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</si>
  <si>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</si>
  <si>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</si>
  <si>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</si>
  <si>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</si>
  <si>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</si>
  <si>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</si>
  <si>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</si>
  <si>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</si>
  <si>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</si>
  <si>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</si>
  <si>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</si>
  <si>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</si>
  <si>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</si>
  <si>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</si>
  <si>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</si>
  <si>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</si>
  <si>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</si>
  <si>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</si>
  <si>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</si>
  <si>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</si>
  <si>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</si>
  <si>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</si>
  <si>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</si>
  <si>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</si>
  <si>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</si>
  <si>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</si>
  <si>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</si>
  <si>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</si>
  <si>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</si>
  <si>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</si>
  <si>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</si>
  <si>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</si>
  <si>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</si>
  <si>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</si>
  <si>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</si>
  <si>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</si>
  <si>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</si>
  <si>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</si>
  <si>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</si>
  <si>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</si>
  <si>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</si>
  <si>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</si>
  <si>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</si>
  <si>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</si>
  <si>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</si>
  <si>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</si>
  <si>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</si>
  <si>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</si>
  <si>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</si>
  <si>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</si>
  <si>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</si>
  <si>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</si>
  <si>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</si>
  <si>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</si>
  <si>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</si>
  <si>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</si>
  <si>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</si>
  <si>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</si>
  <si>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</si>
  <si>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</si>
  <si>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</si>
  <si>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</si>
  <si>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</si>
  <si>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</si>
  <si>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</si>
  <si>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</si>
  <si>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</si>
  <si>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</si>
  <si>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</si>
  <si>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</si>
  <si>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</si>
  <si>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</si>
  <si>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</si>
  <si>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</si>
  <si>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</si>
  <si>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</si>
  <si>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</si>
  <si>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</si>
  <si>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</si>
  <si>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</si>
  <si>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</si>
  <si>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</si>
  <si>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</si>
  <si>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</si>
  <si>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</si>
  <si>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</si>
  <si>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</si>
  <si>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</si>
  <si>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</si>
  <si>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</si>
  <si>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</si>
  <si>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</si>
  <si>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</si>
  <si>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</si>
  <si>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</si>
  <si>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</si>
  <si>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</si>
  <si>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</si>
  <si>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</si>
  <si>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</si>
  <si>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</si>
  <si>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</si>
  <si>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</si>
  <si>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</si>
  <si>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</si>
  <si>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</si>
  <si>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</si>
  <si>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</si>
  <si>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</si>
  <si>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</si>
  <si>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</si>
  <si>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</si>
  <si>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</si>
  <si>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</si>
  <si>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</si>
  <si>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</si>
  <si>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</si>
  <si>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</si>
  <si>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</si>
  <si>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</si>
  <si>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</si>
  <si>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</si>
  <si>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</si>
  <si>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</si>
  <si>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</si>
  <si>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</si>
  <si>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</si>
  <si>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</si>
  <si>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</si>
  <si>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</si>
  <si>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</si>
  <si>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</si>
  <si>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</si>
  <si>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</si>
  <si>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</si>
  <si>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</si>
  <si>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</si>
  <si>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</si>
  <si>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</si>
  <si>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</si>
  <si>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</si>
  <si>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</si>
  <si>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</si>
  <si>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</si>
  <si>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</si>
  <si>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</si>
  <si>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</si>
  <si>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</si>
  <si>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</si>
  <si>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</si>
  <si>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</si>
  <si>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</si>
  <si>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</si>
  <si>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</si>
  <si>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</si>
  <si>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</si>
  <si>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</si>
  <si>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</si>
  <si>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</si>
  <si>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</si>
  <si>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</si>
  <si>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</si>
  <si>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</si>
  <si>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</si>
  <si>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</si>
  <si>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</si>
  <si>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</si>
  <si>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</si>
  <si>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</si>
  <si>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</si>
  <si>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</si>
  <si>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</si>
  <si>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</si>
  <si>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</si>
  <si>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</si>
  <si>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</si>
  <si>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</si>
  <si>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</si>
  <si>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</si>
  <si>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</si>
  <si>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</si>
  <si>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</si>
  <si>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</si>
  <si>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</si>
  <si>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</si>
  <si>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</si>
  <si>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</si>
  <si>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</si>
  <si>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</si>
  <si>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</si>
  <si>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</si>
  <si>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</si>
  <si>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</si>
  <si>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</si>
  <si>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</si>
  <si>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</si>
  <si>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</si>
  <si>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</si>
  <si>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</si>
  <si>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</si>
  <si>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</si>
  <si>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</si>
  <si>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</si>
  <si>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</si>
  <si>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</si>
  <si>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</si>
  <si>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</si>
  <si>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</si>
  <si>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</si>
  <si>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</si>
  <si>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</si>
  <si>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</si>
  <si>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</si>
  <si>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</si>
  <si>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</si>
  <si>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</si>
  <si>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</si>
  <si>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</si>
  <si>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</si>
  <si>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</si>
  <si>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</si>
  <si>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</si>
  <si>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</si>
  <si>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</si>
  <si>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</si>
  <si>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</si>
  <si>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</si>
  <si>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</si>
  <si>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</si>
  <si>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</si>
  <si>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</si>
  <si>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</si>
  <si>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</si>
  <si>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</si>
  <si>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</si>
  <si>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</si>
  <si>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</si>
  <si>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</si>
  <si>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</si>
  <si>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</si>
  <si>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</si>
  <si>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</si>
  <si>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</si>
  <si>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</si>
  <si>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</si>
  <si>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</si>
  <si>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</si>
  <si>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</si>
  <si>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</si>
  <si>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</si>
  <si>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</si>
  <si>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</si>
  <si>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</si>
  <si>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</si>
  <si>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</si>
  <si>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</si>
  <si>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</si>
  <si>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</si>
  <si>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</si>
  <si>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</si>
  <si>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</si>
  <si>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</si>
  <si>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</si>
  <si>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</si>
  <si>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</si>
  <si>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</si>
  <si>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</si>
  <si>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</si>
  <si>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</si>
  <si>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</si>
  <si>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</si>
  <si>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</si>
  <si>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</si>
  <si>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</si>
  <si>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</si>
  <si>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</si>
  <si>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</si>
  <si>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</si>
  <si>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</si>
  <si>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</si>
  <si>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</si>
  <si>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</si>
  <si>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</si>
  <si>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</si>
  <si>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</si>
  <si>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</si>
  <si>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</si>
  <si>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</si>
  <si>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</si>
  <si>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</si>
  <si>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</si>
  <si>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</si>
  <si>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</si>
  <si>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</si>
  <si>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</si>
  <si>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</si>
  <si>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</si>
  <si>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</si>
  <si>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</si>
  <si>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</si>
  <si>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</si>
  <si>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</si>
  <si>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</si>
  <si>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</si>
  <si>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</si>
  <si>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</si>
  <si>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</si>
  <si>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</si>
  <si>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</si>
  <si>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</si>
  <si>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</si>
  <si>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</si>
  <si>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</si>
  <si>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</si>
  <si>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</si>
  <si>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</si>
  <si>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</si>
  <si>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</si>
  <si>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</si>
  <si>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</si>
  <si>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</si>
  <si>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</si>
  <si>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</si>
  <si>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</si>
  <si>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</si>
  <si>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</si>
  <si>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</si>
  <si>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</si>
  <si>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</si>
  <si>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</si>
  <si>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</si>
  <si>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</si>
  <si>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</si>
  <si>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</si>
  <si>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</si>
  <si>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</si>
  <si>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</si>
  <si>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</si>
  <si>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</si>
  <si>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</si>
  <si>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</si>
  <si>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</si>
  <si>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</si>
  <si>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</si>
  <si>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</si>
  <si>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</si>
  <si>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</si>
  <si>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</si>
  <si>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</si>
  <si>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</si>
  <si>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</si>
  <si>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</si>
  <si>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</si>
  <si>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</si>
  <si>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</si>
  <si>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</si>
  <si>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</si>
  <si>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</si>
  <si>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</si>
  <si>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</si>
  <si>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</si>
  <si>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</si>
  <si>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</si>
  <si>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</si>
  <si>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</si>
  <si>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</si>
  <si>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</si>
  <si>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</si>
  <si>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</si>
  <si>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</si>
  <si>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</si>
  <si>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</si>
  <si>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</si>
  <si>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</si>
  <si>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</si>
  <si>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</si>
  <si>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</si>
  <si>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</si>
  <si>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</si>
  <si>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</si>
  <si>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</si>
  <si>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</si>
  <si>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</si>
  <si>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</si>
  <si>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</si>
  <si>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</si>
  <si>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</si>
  <si>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</si>
  <si>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</si>
  <si>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</si>
  <si>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</si>
  <si>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</si>
  <si>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</si>
  <si>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</si>
  <si>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</si>
  <si>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</si>
  <si>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</si>
  <si>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</si>
  <si>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</si>
  <si>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</si>
  <si>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</si>
  <si>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</si>
  <si>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</si>
  <si>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</si>
  <si>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</si>
  <si>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</si>
  <si>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</si>
  <si>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</si>
  <si>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</si>
  <si>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</si>
  <si>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</si>
  <si>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</si>
  <si>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</si>
  <si>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</si>
  <si>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</si>
  <si>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</si>
  <si>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</si>
  <si>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</si>
  <si>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</si>
  <si>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</si>
  <si>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</si>
  <si>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</si>
  <si>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</si>
  <si>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</si>
  <si>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</si>
  <si>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</si>
  <si>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</si>
  <si>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</si>
  <si>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</si>
  <si>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</si>
  <si>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</si>
  <si>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</si>
  <si>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</si>
  <si>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</si>
  <si>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</si>
  <si>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</si>
  <si>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</si>
  <si>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</si>
  <si>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</si>
  <si>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</si>
  <si>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</si>
  <si>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</si>
  <si>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</si>
  <si>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</si>
  <si>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</si>
  <si>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</si>
  <si>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</si>
  <si>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</si>
  <si>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</si>
  <si>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</si>
  <si>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</si>
  <si>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</si>
  <si>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</si>
  <si>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</si>
  <si>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</si>
  <si>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</si>
  <si>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</si>
  <si>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</si>
  <si>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</si>
  <si>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</si>
  <si>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</si>
  <si>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</si>
  <si>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</si>
  <si>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</si>
  <si>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</si>
  <si>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</si>
  <si>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</si>
  <si>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</si>
  <si>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</si>
  <si>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</si>
  <si>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</si>
  <si>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</si>
  <si>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</si>
  <si>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</si>
  <si>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</si>
  <si>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</si>
  <si>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</si>
  <si>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</si>
  <si>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</si>
  <si>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</si>
  <si>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</si>
  <si>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</si>
  <si>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</si>
  <si>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</si>
  <si>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</si>
  <si>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</si>
  <si>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</si>
  <si>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</si>
  <si>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</si>
  <si>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</si>
  <si>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</si>
  <si>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</si>
  <si>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</si>
  <si>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</si>
  <si>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</si>
  <si>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</si>
  <si>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</si>
  <si>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</si>
  <si>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</si>
  <si>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</si>
  <si>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</si>
  <si>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</si>
  <si>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</si>
  <si>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</si>
  <si>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</si>
  <si>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</si>
  <si>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</si>
  <si>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</si>
  <si>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</si>
  <si>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</si>
  <si>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</si>
  <si>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</si>
  <si>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</si>
  <si>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</si>
  <si>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</si>
  <si>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</si>
  <si>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</si>
  <si>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</si>
  <si>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</si>
  <si>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</si>
  <si>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</si>
  <si>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</si>
  <si>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</si>
  <si>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</si>
  <si>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</si>
  <si>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</si>
  <si>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</si>
  <si>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</si>
  <si>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</si>
  <si>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</si>
  <si>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</si>
  <si>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</si>
  <si>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</si>
  <si>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</si>
  <si>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</si>
  <si>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</si>
  <si>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</si>
  <si>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</si>
  <si>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</si>
  <si>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</si>
  <si>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</si>
  <si>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</si>
  <si>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</si>
  <si>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</si>
  <si>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</si>
  <si>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</si>
  <si>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</si>
  <si>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</si>
  <si>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</si>
  <si>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</si>
  <si>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</si>
  <si>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</si>
  <si>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</si>
  <si>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</si>
  <si>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</si>
  <si>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</si>
  <si>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</si>
  <si>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</si>
  <si>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</si>
  <si>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</si>
  <si>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</si>
  <si>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</si>
  <si>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</si>
  <si>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</si>
  <si>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</si>
  <si>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</si>
  <si>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</si>
  <si>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</si>
  <si>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</si>
  <si>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</si>
  <si>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</si>
  <si>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</si>
  <si>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</si>
  <si>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</si>
  <si>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</si>
  <si>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</si>
  <si>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</si>
  <si>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</si>
  <si>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</si>
  <si>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</si>
  <si>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</si>
  <si>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</si>
  <si>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</si>
  <si>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</si>
  <si>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</si>
  <si>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</si>
  <si>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</si>
  <si>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</si>
  <si>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</si>
  <si>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</si>
  <si>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</si>
  <si>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</si>
  <si>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</si>
  <si>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</si>
  <si>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</si>
  <si>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</si>
  <si>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</si>
  <si>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</si>
  <si>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</si>
  <si>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</si>
  <si>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</si>
  <si>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</si>
  <si>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</si>
  <si>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</si>
  <si>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</si>
  <si>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</si>
  <si>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</si>
  <si>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</si>
  <si>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</si>
  <si>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</si>
  <si>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</si>
  <si>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</si>
  <si>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</si>
  <si>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</si>
  <si>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</si>
  <si>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</si>
  <si>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</si>
  <si>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</si>
  <si>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</si>
  <si>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</si>
  <si>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</si>
  <si>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</si>
  <si>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</si>
  <si>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</si>
  <si>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</si>
  <si>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</si>
  <si>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</si>
  <si>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</si>
  <si>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</si>
  <si>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</si>
  <si>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</si>
  <si>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</si>
  <si>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</si>
  <si>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</si>
  <si>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</si>
  <si>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</si>
  <si>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</si>
  <si>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</si>
  <si>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</si>
  <si>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</si>
  <si>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</si>
  <si>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</si>
  <si>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</si>
  <si>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</si>
  <si>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</si>
  <si>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</si>
  <si>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</si>
  <si>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</si>
  <si>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</si>
  <si>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</si>
  <si>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</si>
  <si>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</si>
  <si>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</si>
  <si>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</si>
  <si>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</si>
  <si>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</si>
  <si>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</si>
  <si>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</si>
  <si>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</si>
  <si>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</si>
  <si>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</si>
  <si>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</si>
  <si>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</si>
  <si>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</si>
  <si>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</si>
  <si>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</si>
  <si>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</si>
  <si>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</si>
  <si>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</si>
  <si>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</si>
  <si>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</si>
  <si>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</si>
  <si>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</si>
  <si>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</si>
  <si>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</si>
  <si>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</si>
  <si>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</si>
  <si>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</si>
  <si>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</si>
  <si>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</si>
  <si>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</si>
  <si>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</si>
  <si>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</si>
  <si>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</si>
  <si>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</si>
  <si>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</si>
  <si>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</si>
  <si>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</si>
  <si>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</si>
  <si>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</si>
  <si>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</si>
  <si>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</si>
  <si>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</si>
  <si>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</si>
  <si>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</si>
  <si>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</si>
  <si>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</si>
  <si>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</si>
  <si>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</si>
  <si>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</si>
  <si>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</si>
  <si>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</si>
  <si>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</si>
  <si>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</si>
  <si>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</si>
  <si>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</si>
  <si>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</si>
  <si>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</si>
  <si>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</si>
  <si>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</si>
  <si>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</si>
  <si>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</si>
  <si>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</si>
  <si>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</si>
  <si>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</si>
  <si>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</si>
  <si>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</si>
  <si>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</si>
  <si>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</si>
  <si>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</si>
  <si>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</si>
  <si>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</si>
  <si>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</si>
  <si>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</si>
  <si>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</si>
  <si>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</si>
  <si>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</si>
  <si>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</si>
  <si>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</si>
  <si>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</si>
  <si>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</si>
  <si>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</si>
  <si>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</si>
  <si>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</si>
  <si>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</si>
  <si>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</si>
  <si>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</si>
  <si>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</si>
  <si>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</si>
  <si>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</si>
  <si>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</si>
  <si>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</si>
  <si>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</si>
  <si>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</si>
  <si>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</si>
  <si>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</si>
  <si>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</si>
  <si>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</si>
  <si>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</si>
  <si>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</si>
  <si>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</si>
  <si>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</si>
  <si>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</si>
  <si>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</si>
  <si>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</si>
  <si>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</si>
  <si>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</si>
  <si>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</si>
  <si>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</si>
  <si>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</si>
  <si>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</si>
  <si>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</si>
  <si>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</si>
  <si>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</si>
  <si>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</si>
  <si>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</si>
  <si>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</si>
  <si>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</si>
  <si>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</si>
  <si>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</si>
  <si>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</si>
  <si>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</si>
  <si>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</si>
  <si>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</si>
  <si>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</si>
  <si>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</si>
  <si>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</si>
  <si>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</si>
  <si>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</si>
  <si>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</si>
  <si>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</si>
  <si>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</si>
  <si>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</si>
  <si>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</si>
  <si>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</si>
  <si>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</si>
  <si>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</si>
  <si>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</si>
  <si>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</si>
  <si>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</si>
  <si>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</si>
  <si>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</si>
  <si>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</si>
  <si>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</si>
  <si>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</si>
  <si>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</si>
  <si>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</si>
  <si>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</si>
  <si>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</si>
  <si>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</si>
  <si>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</si>
  <si>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</si>
  <si>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</si>
  <si>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</si>
  <si>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</si>
  <si>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</si>
  <si>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</si>
  <si>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</si>
  <si>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</si>
  <si>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</si>
  <si>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</si>
  <si>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</si>
  <si>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</si>
  <si>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</si>
  <si>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</si>
  <si>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</si>
  <si>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</si>
  <si>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</si>
  <si>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</si>
  <si>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</si>
  <si>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</si>
  <si>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</si>
  <si>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</si>
  <si>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</si>
  <si>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</si>
  <si>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</si>
  <si>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</si>
  <si>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</si>
  <si>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</si>
  <si>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</si>
  <si>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</si>
  <si>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</si>
  <si>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</si>
  <si>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</si>
  <si>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</si>
  <si>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</si>
  <si>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</si>
  <si>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</si>
  <si>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</si>
  <si>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</si>
  <si>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</si>
  <si>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</si>
  <si>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</si>
  <si>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</si>
  <si>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</si>
  <si>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</si>
  <si>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</si>
  <si>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</si>
  <si>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</si>
  <si>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</si>
  <si>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</si>
  <si>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</si>
  <si>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</si>
  <si>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</si>
  <si>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</si>
  <si>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</si>
  <si>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</si>
  <si>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</si>
  <si>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</si>
  <si>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</si>
  <si>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</si>
  <si>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</si>
  <si>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</si>
  <si>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</si>
  <si>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</si>
  <si>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</si>
  <si>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</si>
  <si>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</si>
  <si>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</si>
  <si>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</si>
  <si>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</si>
  <si>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</si>
  <si>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</si>
  <si>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</si>
  <si>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</si>
  <si>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</si>
  <si>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</si>
  <si>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</si>
  <si>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</si>
  <si>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</si>
  <si>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</si>
  <si>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</si>
  <si>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</si>
  <si>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</si>
  <si>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</si>
  <si>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</si>
  <si>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</si>
  <si>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</si>
  <si>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</si>
  <si>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</si>
  <si>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</si>
  <si>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</si>
  <si>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</si>
  <si>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</si>
  <si>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</si>
  <si>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</si>
  <si>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</si>
  <si>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</si>
  <si>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</si>
  <si>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</si>
  <si>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</si>
  <si>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</si>
  <si>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</si>
  <si>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</si>
  <si>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</si>
  <si>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</si>
  <si>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</si>
  <si>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</si>
  <si>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</si>
  <si>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</si>
  <si>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</si>
  <si>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</si>
  <si>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</si>
  <si>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</si>
  <si>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</si>
  <si>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</si>
  <si>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</si>
  <si>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</si>
  <si>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</si>
  <si>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</si>
  <si>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</si>
  <si>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</si>
  <si>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</si>
  <si>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</si>
  <si>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</si>
  <si>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</si>
  <si>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</si>
  <si>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</si>
  <si>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</si>
  <si>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</si>
  <si>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</si>
  <si>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</si>
  <si>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</si>
  <si>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</si>
  <si>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</si>
  <si>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</si>
  <si>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</si>
  <si>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</si>
  <si>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</si>
  <si>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</si>
  <si>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</si>
  <si>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</si>
  <si>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</si>
  <si>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</si>
  <si>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</si>
  <si>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</si>
  <si>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</si>
  <si>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</si>
  <si>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</si>
  <si>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</si>
  <si>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</si>
  <si>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</si>
  <si>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</si>
  <si>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</si>
  <si>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</si>
  <si>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</si>
  <si>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</si>
  <si>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</si>
  <si>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</si>
  <si>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</si>
  <si>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</si>
  <si>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</si>
  <si>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</si>
  <si>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</si>
  <si>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</si>
  <si>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</si>
  <si>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</si>
  <si>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</si>
  <si>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</si>
  <si>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</si>
  <si>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</si>
  <si>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</si>
  <si>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</si>
  <si>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</si>
  <si>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</si>
  <si>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</si>
  <si>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</si>
  <si>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</si>
  <si>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</si>
  <si>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</si>
  <si>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</si>
  <si>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</si>
  <si>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</si>
  <si>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</si>
  <si>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</si>
  <si>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</si>
  <si>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</si>
  <si>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</si>
  <si>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</si>
  <si>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</si>
  <si>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</si>
  <si>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</si>
  <si>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</si>
  <si>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</si>
  <si>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</si>
  <si>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</si>
  <si>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</si>
  <si>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</si>
  <si>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</si>
  <si>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</si>
  <si>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</si>
  <si>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</si>
  <si>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</si>
  <si>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</si>
  <si>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</si>
  <si>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</si>
  <si>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</si>
  <si>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</si>
  <si>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</si>
  <si>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</si>
  <si>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</si>
  <si>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</si>
  <si>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</si>
  <si>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</si>
  <si>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</si>
  <si>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</si>
  <si>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</si>
  <si>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</si>
  <si>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</si>
  <si>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</si>
  <si>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</si>
  <si>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</si>
  <si>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</si>
  <si>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</si>
  <si>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</si>
  <si>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</si>
  <si>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</si>
  <si>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</si>
  <si>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</si>
  <si>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</si>
  <si>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</si>
  <si>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</si>
  <si>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</si>
  <si>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</si>
  <si>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</si>
  <si>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</si>
  <si>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</si>
  <si>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</si>
  <si>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</si>
  <si>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</si>
  <si>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</si>
  <si>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</si>
  <si>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</si>
  <si>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</si>
  <si>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</si>
  <si>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</si>
  <si>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</si>
  <si>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</si>
  <si>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</si>
  <si>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</si>
  <si>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</si>
  <si>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</si>
  <si>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</si>
  <si>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</si>
  <si>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</si>
  <si>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</si>
  <si>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</si>
  <si>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</si>
  <si>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</si>
  <si>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</si>
  <si>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</si>
  <si>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</si>
  <si>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</si>
  <si>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</si>
  <si>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</si>
  <si>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</si>
  <si>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</si>
  <si>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</si>
  <si>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</si>
  <si>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</si>
  <si>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</si>
  <si>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</si>
  <si>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</si>
  <si>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</si>
  <si>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</si>
  <si>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</si>
  <si>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</si>
  <si>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</si>
  <si>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</si>
  <si>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</si>
  <si>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</si>
  <si>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</si>
  <si>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</si>
  <si>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</si>
  <si>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</si>
  <si>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</si>
  <si>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</si>
  <si>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</si>
  <si>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</si>
  <si>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</si>
  <si>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</si>
  <si>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</si>
  <si>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</si>
  <si>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</si>
  <si>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</si>
  <si>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</si>
  <si>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</si>
  <si>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</si>
  <si>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</si>
  <si>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</si>
  <si>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</si>
  <si>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</si>
  <si>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</si>
  <si>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</si>
  <si>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</si>
  <si>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</si>
  <si>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</si>
  <si>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</si>
  <si>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</si>
  <si>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</si>
  <si>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</si>
  <si>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</si>
  <si>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</si>
  <si>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</si>
  <si>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</si>
  <si>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</si>
  <si>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</si>
  <si>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</si>
  <si>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</si>
  <si>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</si>
  <si>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</si>
  <si>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</si>
  <si>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</si>
  <si>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</si>
  <si>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</si>
  <si>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</si>
  <si>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</si>
  <si>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</si>
  <si>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</si>
  <si>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</si>
  <si>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</si>
  <si>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</si>
  <si>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</si>
  <si>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</si>
  <si>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</si>
  <si>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</si>
  <si>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</si>
  <si>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</si>
  <si>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</si>
  <si>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</si>
  <si>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</si>
  <si>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</si>
  <si>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</si>
  <si>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</si>
  <si>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</si>
  <si>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</si>
  <si>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</si>
  <si>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</si>
  <si>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</si>
  <si>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</si>
  <si>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</si>
  <si>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</si>
  <si>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</si>
  <si>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</si>
  <si>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</si>
  <si>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</si>
  <si>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</si>
  <si>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</si>
  <si>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</si>
  <si>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</si>
  <si>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</si>
  <si>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</si>
  <si>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</si>
  <si>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</si>
  <si>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</si>
  <si>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</si>
  <si>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</si>
  <si>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</si>
  <si>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</si>
  <si>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</si>
  <si>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</si>
  <si>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</si>
  <si>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</si>
  <si>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</si>
  <si>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</si>
  <si>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</si>
  <si>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</si>
  <si>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</si>
  <si>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</si>
  <si>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</si>
  <si>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</si>
  <si>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</si>
  <si>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</si>
  <si>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</si>
  <si>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</si>
  <si>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</si>
  <si>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</si>
  <si>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</si>
  <si>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</si>
  <si>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</si>
  <si>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</si>
  <si>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</si>
  <si>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</si>
  <si>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</si>
  <si>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</si>
  <si>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</si>
  <si>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</si>
  <si>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</si>
  <si>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</si>
  <si>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</si>
  <si>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</si>
  <si>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</si>
  <si>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</si>
  <si>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</si>
  <si>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</si>
  <si>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</si>
  <si>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</si>
  <si>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</si>
  <si>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</si>
  <si>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</si>
  <si>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</si>
  <si>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</si>
  <si>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</si>
  <si>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</si>
  <si>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</si>
  <si>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</si>
  <si>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</si>
  <si>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</si>
  <si>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</si>
  <si>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</si>
  <si>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</si>
  <si>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</si>
  <si>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</si>
  <si>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</si>
  <si>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</si>
  <si>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</si>
  <si>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</si>
  <si>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</si>
  <si>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</si>
  <si>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</si>
  <si>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</si>
  <si>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</si>
  <si>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</si>
  <si>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</si>
  <si>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</si>
  <si>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</si>
  <si>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</si>
  <si>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</si>
  <si>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</si>
  <si>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</si>
  <si>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</si>
  <si>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</si>
  <si>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</si>
  <si>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</si>
  <si>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</si>
  <si>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</si>
  <si>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</si>
  <si>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</si>
  <si>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</si>
  <si>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</si>
  <si>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</si>
  <si>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</si>
  <si>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</si>
  <si>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</si>
  <si>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</si>
  <si>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</si>
  <si>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</si>
  <si>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</si>
  <si>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</si>
  <si>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</si>
  <si>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</si>
  <si>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</si>
  <si>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</si>
  <si>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</si>
  <si>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</si>
  <si>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</si>
  <si>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</si>
  <si>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</si>
  <si>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</si>
  <si>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</si>
  <si>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</si>
  <si>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</si>
  <si>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</si>
  <si>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</si>
  <si>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</si>
  <si>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</si>
  <si>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</si>
  <si>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</si>
  <si>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</si>
  <si>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</si>
  <si>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</si>
  <si>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</si>
  <si>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</si>
  <si>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</si>
  <si>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</si>
  <si>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</si>
  <si>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</si>
  <si>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</si>
  <si>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</si>
  <si>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</si>
  <si>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</si>
  <si>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</si>
  <si>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</si>
  <si>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</si>
  <si>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</si>
  <si>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</si>
  <si>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</si>
  <si>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</si>
  <si>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</si>
  <si>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</si>
  <si>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</si>
  <si>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</si>
  <si>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</si>
  <si>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</si>
  <si>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</si>
  <si>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</si>
  <si>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</si>
  <si>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</si>
  <si>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</si>
  <si>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</si>
  <si>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</si>
  <si>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</si>
  <si>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</si>
  <si>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</si>
  <si>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</si>
  <si>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</si>
  <si>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</si>
  <si>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</si>
  <si>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</si>
  <si>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</si>
  <si>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</si>
  <si>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</si>
  <si>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</si>
  <si>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</si>
  <si>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</si>
  <si>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</si>
  <si>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</si>
  <si>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</si>
  <si>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</si>
  <si>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</si>
  <si>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</si>
  <si>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</si>
  <si>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</si>
  <si>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</si>
  <si>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</si>
  <si>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</si>
  <si>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</si>
  <si>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</si>
  <si>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</si>
  <si>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</si>
  <si>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</si>
  <si>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</si>
  <si>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</si>
  <si>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</si>
  <si>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</si>
  <si>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</si>
  <si>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</si>
  <si>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</si>
  <si>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</si>
  <si>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</si>
  <si>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</si>
  <si>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</si>
  <si>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</si>
  <si>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</si>
  <si>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</si>
  <si>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</si>
  <si>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</si>
  <si>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</si>
  <si>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</si>
  <si>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</si>
  <si>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</si>
  <si>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</si>
  <si>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</si>
  <si>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</si>
  <si>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</si>
  <si>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</si>
  <si>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</si>
  <si>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</si>
  <si>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</si>
  <si>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</si>
  <si>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</si>
  <si>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</si>
  <si>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</si>
  <si>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</si>
  <si>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</si>
  <si>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</si>
  <si>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</si>
  <si>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</si>
  <si>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</si>
  <si>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</si>
  <si>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</si>
  <si>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</si>
  <si>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</si>
  <si>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</si>
  <si>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</si>
  <si>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</si>
  <si>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</si>
  <si>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</si>
  <si>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</si>
  <si>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</si>
  <si>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</si>
  <si>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</si>
  <si>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</si>
  <si>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</si>
  <si>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</si>
  <si>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</si>
  <si>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</si>
  <si>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</si>
  <si>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</si>
  <si>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</si>
  <si>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</si>
  <si>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</si>
  <si>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</si>
  <si>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</si>
  <si>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</si>
  <si>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</si>
  <si>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</si>
  <si>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</si>
  <si>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</si>
  <si>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</si>
  <si>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</si>
  <si>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</si>
  <si>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</si>
  <si>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</si>
  <si>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</si>
  <si>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</si>
  <si>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</si>
  <si>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</si>
  <si>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</si>
  <si>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</si>
  <si>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</si>
  <si>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</si>
  <si>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</si>
  <si>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</si>
  <si>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</si>
  <si>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</si>
  <si>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</si>
  <si>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</si>
  <si>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</si>
  <si>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</si>
  <si>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</si>
  <si>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</si>
  <si>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</si>
  <si>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</si>
  <si>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</si>
  <si>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</si>
  <si>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</si>
  <si>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</si>
  <si>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</si>
  <si>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</si>
  <si>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</si>
  <si>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</si>
  <si>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</si>
  <si>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</si>
  <si>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</si>
  <si>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</si>
  <si>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</si>
  <si>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</si>
  <si>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</si>
  <si>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</si>
  <si>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</si>
  <si>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</si>
  <si>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</si>
  <si>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</si>
  <si>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</si>
  <si>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</si>
  <si>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</si>
  <si>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</si>
  <si>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</si>
  <si>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</si>
  <si>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</si>
  <si>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</si>
  <si>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</si>
  <si>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</si>
  <si>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</si>
  <si>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</si>
  <si>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</si>
  <si>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</si>
  <si>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</si>
  <si>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</si>
  <si>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</si>
  <si>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</si>
  <si>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</si>
  <si>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</si>
  <si>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</si>
  <si>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</si>
  <si>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</si>
  <si>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</si>
  <si>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</si>
  <si>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</si>
  <si>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</si>
  <si>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</si>
  <si>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</si>
  <si>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</si>
  <si>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</si>
  <si>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</si>
  <si>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</si>
  <si>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</si>
  <si>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</si>
  <si>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</si>
  <si>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</si>
  <si>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</si>
  <si>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</si>
  <si>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</si>
  <si>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</si>
  <si>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</si>
  <si>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</si>
  <si>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</si>
  <si>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</si>
  <si>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</si>
  <si>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</si>
  <si>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</si>
  <si>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</si>
  <si>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</si>
  <si>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</si>
  <si>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</si>
  <si>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</si>
  <si>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</si>
  <si>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</si>
  <si>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</si>
  <si>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</si>
  <si>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</si>
  <si>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</si>
  <si>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</si>
  <si>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</si>
  <si>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</si>
  <si>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</si>
  <si>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</si>
  <si>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</si>
  <si>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</si>
  <si>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</si>
  <si>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</si>
  <si>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</si>
  <si>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</si>
  <si>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</si>
  <si>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</si>
  <si>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</si>
  <si>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</si>
  <si>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</si>
  <si>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</si>
  <si>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</si>
  <si>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</si>
  <si>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</si>
  <si>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</si>
  <si>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</si>
  <si>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</si>
  <si>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</si>
  <si>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</si>
  <si>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</si>
  <si>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</si>
  <si>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</si>
  <si>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</si>
  <si>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</si>
  <si>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</si>
  <si>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</si>
  <si>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</si>
  <si>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</si>
  <si>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</si>
  <si>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</si>
  <si>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</si>
  <si>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</si>
  <si>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</si>
  <si>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</si>
  <si>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</si>
  <si>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</si>
  <si>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</si>
  <si>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</si>
  <si>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</si>
  <si>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</si>
  <si>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</si>
  <si>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</si>
  <si>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</si>
  <si>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</si>
  <si>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</si>
  <si>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</si>
  <si>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</si>
  <si>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</si>
  <si>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</si>
  <si>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</si>
  <si>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</si>
  <si>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</si>
  <si>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</si>
  <si>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</si>
  <si>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</si>
  <si>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</si>
  <si>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</si>
  <si>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</si>
  <si>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</si>
  <si>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</si>
  <si>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</si>
  <si>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</si>
  <si>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</si>
  <si>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</si>
  <si>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</si>
  <si>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</si>
  <si>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</si>
  <si>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</si>
  <si>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</si>
  <si>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</si>
  <si>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</si>
  <si>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</si>
  <si>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</si>
  <si>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</si>
  <si>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</si>
  <si>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</si>
  <si>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</si>
  <si>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</si>
  <si>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</si>
  <si>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</si>
  <si>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</si>
  <si>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</si>
  <si>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</si>
  <si>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</si>
  <si>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</si>
  <si>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</si>
  <si>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</si>
  <si>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</si>
  <si>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</si>
  <si>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</si>
  <si>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</si>
  <si>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</si>
  <si>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</si>
  <si>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</si>
  <si>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</si>
  <si>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</si>
  <si>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</si>
  <si>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</si>
  <si>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</si>
  <si>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</si>
  <si>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</si>
  <si>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</si>
  <si>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</si>
  <si>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</si>
  <si>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</si>
  <si>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</si>
  <si>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</si>
  <si>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</si>
  <si>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</si>
  <si>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</si>
  <si>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</si>
  <si>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</si>
  <si>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</si>
  <si>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</si>
  <si>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</si>
  <si>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</si>
  <si>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</si>
  <si>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</si>
  <si>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</si>
  <si>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</si>
  <si>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</si>
  <si>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</si>
  <si>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</si>
  <si>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</si>
  <si>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</si>
  <si>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</si>
  <si>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</si>
  <si>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</si>
  <si>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</si>
  <si>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</si>
  <si>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</si>
  <si>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</si>
  <si>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</si>
  <si>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</si>
  <si>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</si>
  <si>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</si>
  <si>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</si>
  <si>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</si>
  <si>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</si>
  <si>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</si>
  <si>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</si>
  <si>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</si>
  <si>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</si>
  <si>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</si>
  <si>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</si>
  <si>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</si>
  <si>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</si>
  <si>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</si>
  <si>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</si>
  <si>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</si>
  <si>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</si>
  <si>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</si>
  <si>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</si>
  <si>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</si>
  <si>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</si>
  <si>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</si>
  <si>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</si>
  <si>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</si>
  <si>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</si>
  <si>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</si>
  <si>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</si>
  <si>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</si>
  <si>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</si>
  <si>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</si>
  <si>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</si>
  <si>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</si>
  <si>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</si>
  <si>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</si>
  <si>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</si>
  <si>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</si>
  <si>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</si>
  <si>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</si>
  <si>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</si>
  <si>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</si>
  <si>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</si>
  <si>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</si>
  <si>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</si>
  <si>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</si>
  <si>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</si>
  <si>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</si>
  <si>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</si>
  <si>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</si>
  <si>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</si>
  <si>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</si>
  <si>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</si>
  <si>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</si>
  <si>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</si>
  <si>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</si>
  <si>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</si>
  <si>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</si>
  <si>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</si>
  <si>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</si>
  <si>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</si>
  <si>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</si>
  <si>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</si>
  <si>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</si>
  <si>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</si>
  <si>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</si>
  <si>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</si>
  <si>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</si>
  <si>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</si>
  <si>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</si>
  <si>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</si>
  <si>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</si>
  <si>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</si>
  <si>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</si>
  <si>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</si>
  <si>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</si>
  <si>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</si>
  <si>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</si>
  <si>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</si>
  <si>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</si>
  <si>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</si>
  <si>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</si>
  <si>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</si>
  <si>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</si>
  <si>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</si>
  <si>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</si>
  <si>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</si>
  <si>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</si>
  <si>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</si>
  <si>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</si>
  <si>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</si>
  <si>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</si>
  <si>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</si>
  <si>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</si>
  <si>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</si>
  <si>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</si>
  <si>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</si>
  <si>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</si>
  <si>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</si>
  <si>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</si>
  <si>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</si>
  <si>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</si>
  <si>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</si>
  <si>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</si>
  <si>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</si>
  <si>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</si>
  <si>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</si>
  <si>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</si>
  <si>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</si>
  <si>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</si>
  <si>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</si>
  <si>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</si>
  <si>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</si>
  <si>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</si>
  <si>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</si>
  <si>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</si>
  <si>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</si>
  <si>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</si>
  <si>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</si>
  <si>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</si>
  <si>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</si>
  <si>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</si>
  <si>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</si>
  <si>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</si>
  <si>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</si>
  <si>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</si>
  <si>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</si>
  <si>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</si>
  <si>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</si>
  <si>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</si>
  <si>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</si>
  <si>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</si>
  <si>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</si>
  <si>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</si>
  <si>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</si>
  <si>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</si>
  <si>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</si>
  <si>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</si>
  <si>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</si>
  <si>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</si>
  <si>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</si>
  <si>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</si>
  <si>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</si>
  <si>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</si>
  <si>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</si>
  <si>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</si>
  <si>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</si>
  <si>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</si>
  <si>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</si>
  <si>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</si>
  <si>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</si>
  <si>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</si>
  <si>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</si>
  <si>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</si>
  <si>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</si>
  <si>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</si>
  <si>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</si>
  <si>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</si>
  <si>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</si>
  <si>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</si>
  <si>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</si>
  <si>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</si>
  <si>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</si>
  <si>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</si>
  <si>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</si>
  <si>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</si>
  <si>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</si>
  <si>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</si>
  <si>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</si>
  <si>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</si>
  <si>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</si>
  <si>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</si>
  <si>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</si>
  <si>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</si>
  <si>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</si>
  <si>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</si>
  <si>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</si>
  <si>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</si>
  <si>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</si>
  <si>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</si>
  <si>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</si>
  <si>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</si>
  <si>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</si>
  <si>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</si>
  <si>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</si>
  <si>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</si>
  <si>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</si>
  <si>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</si>
  <si>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</si>
  <si>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</si>
  <si>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</si>
  <si>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</si>
  <si>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</si>
  <si>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</si>
  <si>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</si>
  <si>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</si>
  <si>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</si>
  <si>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</si>
  <si>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</si>
  <si>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</si>
  <si>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</si>
  <si>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</si>
  <si>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</si>
  <si>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</si>
  <si>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</si>
  <si>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</si>
  <si>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</si>
  <si>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</si>
  <si>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</si>
  <si>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</si>
  <si>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</si>
  <si>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</si>
  <si>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</si>
  <si>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</si>
  <si>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</si>
  <si>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</si>
  <si>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</si>
  <si>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</si>
  <si>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</si>
  <si>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</si>
  <si>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</si>
  <si>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</si>
  <si>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</si>
  <si>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</si>
  <si>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</si>
  <si>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</si>
  <si>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</si>
  <si>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</si>
  <si>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</si>
  <si>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</si>
  <si>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</si>
  <si>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</si>
  <si>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</si>
  <si>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</si>
  <si>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</si>
  <si>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</si>
  <si>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</si>
  <si>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</si>
  <si>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</si>
  <si>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</si>
  <si>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</si>
  <si>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</si>
  <si>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</si>
  <si>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</si>
  <si>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</si>
  <si>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</si>
  <si>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</si>
  <si>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</si>
  <si>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</si>
  <si>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</si>
  <si>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</si>
  <si>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</si>
  <si>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</si>
  <si>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</si>
  <si>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</si>
  <si>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</si>
  <si>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</si>
  <si>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</si>
  <si>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</si>
  <si>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</si>
  <si>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</si>
  <si>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</si>
  <si>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</si>
  <si>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</si>
  <si>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</si>
  <si>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</si>
  <si>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</si>
  <si>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</si>
  <si>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</si>
  <si>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</si>
  <si>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</si>
  <si>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</si>
  <si>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</si>
  <si>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</si>
  <si>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</si>
  <si>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</si>
  <si>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</si>
  <si>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</si>
  <si>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</si>
  <si>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</si>
  <si>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</si>
  <si>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</si>
  <si>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</si>
  <si>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</si>
  <si>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</si>
  <si>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</si>
  <si>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</si>
  <si>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</si>
  <si>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</si>
  <si>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</si>
  <si>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</si>
  <si>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</si>
  <si>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</si>
  <si>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</si>
  <si>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</si>
  <si>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</si>
  <si>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</si>
  <si>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</si>
  <si>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</si>
  <si>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</si>
  <si>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</si>
  <si>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</si>
  <si>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</si>
  <si>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</si>
  <si>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</si>
  <si>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</si>
  <si>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</si>
  <si>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</si>
  <si>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</si>
  <si>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</si>
  <si>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</si>
  <si>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</si>
  <si>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</si>
  <si>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</si>
  <si>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</si>
  <si>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</si>
  <si>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</si>
  <si>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</si>
  <si>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</si>
  <si>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</si>
  <si>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</si>
  <si>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</si>
  <si>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</si>
  <si>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</si>
  <si>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</si>
  <si>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</si>
  <si>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</si>
  <si>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</si>
  <si>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</si>
  <si>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</si>
  <si>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</si>
  <si>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</si>
  <si>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</si>
  <si>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</si>
  <si>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</si>
  <si>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</si>
  <si>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</si>
  <si>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</si>
  <si>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</si>
  <si>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</si>
  <si>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</si>
  <si>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</si>
  <si>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</si>
  <si>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</si>
  <si>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</si>
  <si>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</si>
  <si>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</si>
  <si>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</si>
  <si>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</si>
  <si>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</si>
  <si>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</si>
  <si>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</si>
  <si>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</si>
  <si>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</si>
  <si>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</si>
  <si>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</si>
  <si>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</si>
  <si>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</si>
  <si>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</si>
  <si>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</si>
  <si>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</si>
  <si>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</si>
  <si>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</si>
  <si>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</si>
  <si>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</si>
  <si>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</si>
  <si>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</si>
  <si>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</si>
  <si>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</si>
  <si>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</si>
  <si>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</si>
  <si>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</si>
  <si>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</si>
  <si>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</si>
  <si>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</si>
  <si>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</si>
  <si>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</si>
  <si>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</si>
  <si>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</si>
  <si>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</si>
  <si>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</si>
  <si>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</si>
  <si>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</si>
  <si>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</si>
  <si>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</si>
  <si>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</si>
  <si>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</si>
  <si>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</si>
  <si>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</si>
  <si>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</si>
  <si>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</si>
  <si>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</si>
  <si>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</si>
  <si>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</si>
  <si>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</si>
  <si>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</si>
  <si>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</si>
  <si>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</si>
  <si>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</si>
  <si>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</si>
  <si>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</si>
  <si>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</si>
  <si>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</si>
  <si>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</si>
  <si>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</si>
  <si>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</si>
  <si>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</si>
  <si>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</si>
  <si>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</si>
  <si>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</si>
  <si>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</si>
  <si>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</si>
  <si>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</si>
  <si>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</si>
  <si>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</si>
  <si>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</si>
  <si>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</si>
  <si>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</si>
  <si>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</si>
  <si>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</si>
  <si>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</si>
  <si>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</si>
  <si>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</si>
  <si>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</si>
  <si>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</si>
  <si>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</si>
  <si>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</si>
  <si>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</si>
  <si>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</si>
  <si>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</si>
  <si>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</si>
  <si>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</si>
  <si>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</si>
  <si>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</si>
  <si>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</si>
  <si>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</si>
  <si>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</si>
  <si>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</si>
  <si>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</si>
  <si>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</si>
  <si>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</si>
  <si>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</si>
  <si>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</si>
  <si>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</si>
  <si>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</si>
  <si>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</si>
  <si>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</si>
  <si>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</si>
  <si>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</si>
  <si>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</si>
  <si>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</si>
  <si>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</si>
  <si>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</si>
  <si>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</si>
  <si>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</si>
  <si>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</si>
  <si>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</si>
  <si>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</si>
  <si>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</si>
  <si>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</si>
  <si>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</si>
  <si>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</si>
  <si>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</si>
  <si>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</si>
  <si>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</si>
  <si>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</si>
  <si>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</si>
  <si>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</si>
  <si>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</si>
  <si>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</si>
  <si>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</si>
  <si>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</si>
  <si>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</si>
  <si>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</si>
  <si>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</si>
  <si>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</si>
  <si>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</si>
  <si>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</si>
  <si>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</si>
  <si>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</si>
  <si>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</si>
  <si>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</si>
  <si>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</si>
  <si>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</si>
  <si>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</si>
  <si>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</si>
  <si>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</si>
  <si>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</si>
  <si>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</si>
  <si>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</si>
  <si>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</si>
  <si>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</si>
  <si>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</si>
  <si>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</si>
  <si>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</si>
  <si>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</si>
  <si>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</si>
  <si>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</si>
  <si>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</si>
  <si>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</si>
  <si>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</si>
  <si>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</si>
  <si>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</si>
  <si>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</si>
  <si>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</si>
  <si>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</si>
  <si>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</si>
  <si>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</si>
  <si>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</si>
  <si>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</si>
  <si>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</si>
  <si>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</si>
  <si>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</si>
  <si>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</si>
  <si>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</si>
  <si>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</si>
  <si>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</si>
  <si>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</si>
  <si>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</si>
  <si>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</si>
  <si>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</si>
  <si>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</si>
  <si>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</si>
  <si>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</si>
  <si>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</si>
  <si>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</si>
  <si>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</si>
  <si>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</si>
  <si>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</si>
  <si>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</si>
  <si>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</si>
  <si>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</si>
  <si>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</si>
  <si>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</si>
  <si>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</si>
  <si>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</si>
  <si>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</si>
  <si>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</si>
  <si>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</si>
  <si>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</si>
  <si>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</si>
  <si>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</si>
  <si>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</si>
  <si>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</si>
  <si>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</si>
  <si>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</si>
  <si>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</si>
  <si>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</si>
  <si>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</si>
  <si>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</si>
  <si>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</si>
  <si>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</si>
  <si>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</si>
  <si>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</si>
  <si>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</si>
  <si>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</si>
  <si>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</si>
  <si>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</si>
  <si>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</si>
  <si>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</si>
  <si>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</si>
  <si>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</si>
  <si>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</si>
  <si>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</si>
  <si>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</si>
  <si>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</si>
  <si>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</si>
  <si>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</si>
  <si>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</si>
  <si>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</si>
  <si>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</si>
  <si>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</si>
  <si>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</si>
  <si>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</si>
  <si>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</si>
  <si>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</si>
  <si>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</si>
  <si>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</si>
  <si>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</si>
  <si>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</si>
  <si>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</si>
  <si>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</si>
  <si>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</si>
  <si>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</si>
  <si>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</si>
  <si>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</si>
  <si>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</si>
  <si>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</si>
  <si>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</si>
  <si>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</si>
  <si>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</si>
  <si>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</si>
  <si>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</si>
  <si>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</si>
  <si>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</si>
  <si>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</si>
  <si>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</si>
  <si>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</si>
  <si>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</si>
  <si>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</si>
  <si>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</si>
  <si>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</si>
  <si>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</si>
  <si>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</si>
  <si>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</si>
  <si>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</si>
  <si>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</si>
  <si>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</si>
  <si>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</si>
  <si>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</si>
  <si>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</si>
  <si>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</si>
  <si>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</si>
  <si>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</si>
  <si>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</si>
  <si>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</si>
  <si>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</si>
  <si>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</si>
  <si>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</si>
  <si>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</si>
  <si>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</si>
  <si>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</si>
  <si>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</si>
  <si>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</si>
  <si>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</si>
  <si>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</si>
  <si>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</si>
  <si>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</si>
  <si>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</si>
  <si>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</si>
  <si>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</si>
  <si>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</si>
  <si>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</si>
  <si>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</si>
  <si>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</si>
  <si>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</si>
  <si>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</si>
  <si>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</si>
  <si>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</si>
  <si>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</si>
  <si>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</si>
  <si>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</si>
  <si>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</si>
  <si>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</si>
  <si>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</si>
  <si>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</si>
  <si>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</si>
  <si>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</si>
  <si>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</si>
  <si>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</si>
  <si>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</si>
  <si>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</si>
  <si>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</si>
  <si>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</si>
  <si>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</si>
  <si>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</si>
  <si>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</si>
  <si>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</si>
  <si>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</si>
  <si>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</si>
  <si>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</si>
  <si>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</si>
  <si>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</si>
  <si>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</si>
  <si>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</si>
  <si>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</si>
  <si>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</si>
  <si>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</si>
  <si>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</si>
  <si>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</si>
  <si>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</si>
  <si>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</si>
  <si>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</si>
  <si>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</si>
  <si>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</si>
  <si>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</si>
  <si>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</si>
  <si>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</si>
  <si>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</si>
  <si>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</si>
  <si>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</si>
  <si>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</si>
  <si>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</si>
  <si>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</si>
  <si>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</si>
  <si>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</si>
  <si>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</si>
  <si>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</si>
  <si>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</si>
  <si>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</si>
  <si>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</si>
  <si>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</si>
  <si>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</si>
  <si>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</si>
  <si>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</si>
  <si>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</si>
  <si>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</si>
  <si>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</si>
  <si>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</si>
  <si>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</si>
  <si>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</si>
  <si>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</si>
  <si>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</si>
  <si>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</si>
  <si>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</si>
  <si>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</si>
  <si>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</si>
  <si>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</si>
  <si>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</si>
  <si>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</si>
  <si>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</si>
  <si>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</si>
  <si>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</si>
  <si>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</si>
  <si>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</si>
  <si>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</si>
  <si>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</si>
  <si>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</si>
  <si>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</si>
  <si>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</si>
  <si>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</si>
  <si>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</si>
  <si>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</si>
  <si>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</si>
  <si>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</si>
  <si>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</si>
  <si>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</si>
  <si>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</si>
  <si>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</si>
  <si>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</si>
  <si>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</si>
  <si>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</si>
  <si>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</si>
  <si>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</si>
  <si>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</si>
  <si>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</si>
  <si>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</si>
  <si>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</si>
  <si>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</si>
  <si>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</si>
  <si>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</si>
  <si>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</si>
  <si>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</si>
  <si>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</si>
  <si>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</si>
  <si>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</si>
  <si>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</si>
  <si>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</si>
  <si>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</si>
  <si>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</si>
  <si>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</si>
  <si>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</si>
  <si>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</si>
  <si>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</si>
  <si>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</si>
  <si>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</si>
  <si>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</si>
  <si>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</si>
  <si>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</si>
  <si>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</si>
  <si>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</si>
  <si>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</si>
  <si>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</si>
  <si>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</si>
  <si>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</si>
  <si>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</si>
  <si>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</si>
  <si>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</si>
  <si>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</si>
  <si>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</si>
  <si>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</si>
  <si>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</si>
  <si>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</si>
  <si>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</si>
  <si>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</si>
  <si>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</si>
  <si>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</si>
  <si>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</si>
  <si>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</si>
  <si>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</si>
  <si>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</si>
  <si>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</si>
  <si>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</si>
  <si>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</si>
  <si>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</si>
  <si>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</si>
  <si>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</si>
  <si>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</si>
  <si>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</si>
  <si>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</si>
  <si>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</si>
  <si>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</si>
  <si>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</si>
  <si>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</si>
  <si>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</si>
  <si>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</si>
  <si>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</si>
  <si>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</si>
  <si>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</si>
  <si>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</si>
  <si>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</si>
  <si>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</si>
  <si>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</si>
  <si>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</si>
  <si>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</si>
  <si>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</si>
  <si>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</si>
  <si>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</si>
  <si>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</si>
  <si>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</si>
  <si>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</si>
  <si>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</si>
  <si>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</si>
  <si>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</si>
  <si>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</si>
  <si>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</si>
  <si>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</si>
  <si>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</si>
  <si>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</si>
  <si>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</si>
  <si>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</si>
  <si>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</si>
  <si>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</si>
  <si>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</si>
  <si>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</si>
  <si>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</si>
  <si>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</si>
  <si>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</si>
  <si>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</si>
  <si>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</si>
  <si>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</si>
  <si>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</si>
  <si>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</si>
  <si>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</si>
  <si>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</si>
  <si>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</si>
  <si>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</si>
  <si>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</si>
  <si>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</si>
  <si>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</si>
  <si>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</si>
  <si>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</si>
  <si>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</si>
  <si>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</si>
  <si>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</si>
  <si>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</si>
  <si>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</si>
  <si>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</si>
  <si>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</si>
  <si>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</si>
  <si>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</si>
  <si>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</si>
  <si>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</si>
  <si>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</si>
  <si>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</si>
  <si>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</si>
  <si>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</si>
  <si>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</si>
  <si>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</si>
  <si>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</si>
  <si>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</si>
  <si>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</si>
  <si>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</si>
  <si>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</si>
  <si>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</si>
  <si>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</si>
  <si>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</si>
  <si>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</si>
  <si>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</si>
  <si>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</si>
  <si>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</si>
  <si>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</si>
  <si>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</si>
  <si>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</si>
  <si>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</si>
  <si>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</si>
  <si>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</si>
  <si>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</si>
  <si>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</si>
  <si>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</si>
  <si>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</si>
  <si>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</si>
  <si>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</si>
  <si>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</si>
  <si>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</si>
  <si>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</si>
  <si>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</si>
  <si>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</si>
  <si>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</si>
  <si>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</si>
  <si>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</si>
  <si>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</si>
  <si>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</si>
  <si>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</si>
  <si>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</si>
  <si>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</si>
  <si>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</si>
  <si>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</si>
  <si>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</si>
  <si>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</si>
  <si>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</si>
  <si>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</si>
  <si>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</si>
  <si>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</si>
  <si>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</si>
  <si>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</si>
  <si>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</si>
  <si>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</si>
  <si>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</si>
  <si>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</si>
  <si>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</si>
  <si>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</si>
  <si>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</si>
  <si>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</si>
  <si>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</si>
  <si>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</si>
  <si>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</si>
  <si>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</si>
  <si>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</si>
  <si>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</si>
  <si>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</si>
  <si>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</si>
  <si>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</si>
  <si>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</si>
  <si>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</si>
  <si>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</si>
  <si>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</si>
  <si>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</si>
  <si>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</si>
  <si>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</si>
  <si>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</si>
  <si>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</si>
  <si>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</si>
  <si>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</si>
  <si>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</si>
  <si>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</si>
  <si>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</si>
  <si>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</si>
  <si>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</si>
  <si>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</si>
  <si>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</si>
  <si>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</si>
  <si>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</si>
  <si>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</si>
  <si>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</si>
  <si>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</si>
  <si>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</si>
  <si>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</si>
  <si>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</si>
  <si>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</si>
  <si>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</si>
  <si>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</si>
  <si>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</si>
  <si>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</si>
  <si>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</si>
  <si>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</si>
  <si>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</si>
  <si>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</si>
  <si>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</si>
  <si>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</si>
  <si>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</si>
  <si>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</si>
  <si>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</si>
  <si>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</si>
  <si>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</si>
  <si>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</si>
  <si>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</si>
  <si>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</si>
  <si>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</si>
  <si>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</si>
  <si>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</si>
  <si>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</si>
  <si>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</si>
  <si>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</si>
  <si>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</si>
  <si>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</si>
  <si>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</si>
  <si>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</si>
  <si>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</si>
  <si>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</si>
  <si>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</si>
  <si>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</si>
  <si>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</si>
  <si>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</si>
  <si>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</si>
  <si>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</si>
  <si>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</si>
  <si>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</si>
  <si>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</si>
  <si>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</si>
  <si>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</si>
  <si>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</si>
  <si>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</si>
  <si>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</si>
  <si>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</si>
  <si>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</si>
  <si>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</si>
  <si>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</si>
  <si>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</si>
  <si>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</si>
  <si>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</si>
  <si>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</si>
  <si>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</si>
  <si>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</si>
  <si>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</si>
  <si>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</si>
  <si>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</si>
  <si>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</si>
  <si>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</si>
  <si>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</si>
  <si>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</si>
  <si>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</si>
  <si>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</si>
  <si>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</si>
  <si>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</si>
  <si>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</si>
  <si>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</si>
  <si>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</si>
  <si>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</si>
  <si>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</si>
  <si>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</si>
  <si>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</si>
  <si>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</si>
  <si>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</si>
  <si>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</si>
  <si>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</si>
  <si>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</si>
  <si>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</si>
  <si>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</si>
  <si>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</si>
  <si>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</si>
  <si>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</si>
  <si>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</si>
  <si>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</si>
  <si>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</si>
  <si>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</si>
  <si>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</si>
  <si>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</si>
  <si>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</si>
  <si>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</si>
  <si>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</si>
  <si>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</si>
  <si>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</si>
  <si>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</si>
  <si>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</si>
  <si>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</si>
  <si>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</si>
  <si>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</si>
  <si>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</si>
  <si>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</si>
  <si>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</si>
  <si>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</si>
  <si>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</si>
  <si>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</si>
  <si>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</si>
  <si>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</si>
  <si>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</si>
  <si>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</si>
  <si>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</si>
  <si>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</si>
  <si>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</si>
  <si>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</si>
  <si>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</si>
  <si>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</si>
  <si>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</si>
  <si>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</si>
  <si>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</si>
  <si>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</si>
  <si>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</si>
  <si>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</si>
  <si>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</si>
  <si>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</si>
  <si>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</si>
  <si>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</si>
  <si>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</si>
  <si>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</si>
  <si>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</si>
  <si>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</si>
  <si>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</si>
  <si>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</si>
  <si>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</si>
  <si>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</si>
  <si>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</si>
  <si>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</si>
  <si>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</si>
  <si>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</si>
  <si>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</si>
  <si>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</si>
  <si>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</si>
  <si>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</si>
  <si>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</si>
  <si>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</si>
  <si>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</si>
  <si>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</si>
  <si>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</si>
  <si>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</si>
  <si>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</si>
  <si>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</si>
  <si>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</si>
  <si>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</si>
  <si>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</si>
  <si>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</si>
  <si>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</si>
  <si>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</si>
  <si>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</si>
  <si>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</si>
  <si>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</si>
  <si>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</si>
  <si>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</si>
  <si>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</si>
  <si>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</si>
  <si>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</si>
  <si>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</si>
  <si>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</si>
  <si>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</si>
  <si>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</si>
  <si>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</si>
  <si>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</si>
  <si>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</si>
  <si>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</si>
  <si>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</si>
  <si>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</si>
  <si>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</si>
  <si>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</si>
  <si>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</si>
  <si>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</si>
  <si>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</si>
  <si>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</si>
  <si>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</si>
  <si>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</si>
  <si>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</si>
  <si>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</si>
  <si>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</si>
  <si>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</si>
  <si>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</si>
  <si>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</si>
  <si>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</si>
  <si>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</si>
  <si>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</si>
  <si>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</si>
  <si>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</si>
  <si>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</si>
  <si>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</si>
  <si>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</si>
  <si>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</si>
  <si>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</si>
  <si>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</si>
  <si>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</si>
  <si>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</si>
  <si>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</si>
  <si>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</si>
  <si>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</si>
  <si>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</si>
  <si>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</si>
  <si>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</si>
  <si>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</si>
  <si>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</si>
  <si>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</si>
  <si>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</si>
  <si>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</si>
  <si>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</si>
  <si>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</si>
  <si>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</si>
  <si>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</si>
  <si>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</si>
  <si>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</si>
  <si>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</si>
  <si>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</si>
  <si>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</si>
  <si>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</si>
  <si>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</si>
  <si>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</si>
  <si>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</si>
  <si>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</si>
  <si>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</si>
  <si>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</si>
  <si>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</si>
  <si>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</si>
  <si>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</si>
  <si>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</si>
  <si>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</si>
  <si>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</si>
  <si>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</si>
  <si>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</si>
  <si>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</si>
  <si>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</si>
  <si>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</si>
  <si>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</si>
  <si>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</si>
  <si>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</si>
  <si>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</si>
  <si>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</si>
  <si>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</si>
  <si>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</si>
  <si>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</si>
  <si>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</si>
  <si>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</si>
  <si>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</si>
  <si>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</si>
  <si>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</si>
  <si>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</si>
  <si>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</si>
  <si>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</si>
  <si>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</si>
  <si>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</si>
  <si>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</si>
  <si>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</si>
  <si>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</si>
  <si>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</si>
  <si>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</si>
  <si>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</si>
  <si>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</si>
  <si>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</si>
  <si>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</si>
  <si>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</si>
  <si>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</si>
  <si>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</si>
  <si>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</si>
  <si>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</si>
  <si>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</si>
  <si>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</si>
  <si>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</si>
  <si>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</si>
  <si>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</si>
  <si>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</si>
  <si>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</si>
  <si>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</si>
  <si>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</si>
  <si>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</si>
  <si>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</si>
  <si>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</si>
  <si>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</si>
  <si>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</si>
  <si>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</si>
  <si>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</si>
  <si>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</si>
  <si>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</si>
  <si>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</si>
  <si>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</si>
  <si>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</si>
  <si>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</si>
  <si>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</si>
  <si>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</si>
  <si>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</si>
  <si>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</si>
  <si>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</si>
  <si>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</si>
  <si>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</si>
  <si>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</si>
  <si>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</si>
  <si>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</si>
  <si>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</si>
  <si>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</si>
  <si>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</si>
  <si>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</si>
  <si>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</si>
  <si>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</si>
  <si>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</si>
  <si>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</si>
  <si>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</si>
  <si>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</si>
  <si>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</si>
  <si>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</si>
  <si>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</si>
  <si>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</si>
  <si>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</si>
  <si>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</si>
  <si>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</si>
  <si>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</si>
  <si>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</si>
  <si>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</si>
  <si>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</si>
  <si>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</si>
  <si>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</si>
  <si>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</si>
  <si>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</si>
  <si>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</si>
  <si>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</si>
  <si>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</si>
  <si>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</si>
  <si>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</si>
  <si>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</si>
  <si>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</si>
  <si>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</si>
  <si>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</si>
  <si>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</si>
  <si>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</si>
  <si>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</si>
  <si>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</si>
  <si>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</si>
  <si>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</si>
  <si>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</si>
  <si>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</si>
  <si>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</si>
  <si>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</si>
  <si>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</si>
  <si>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</si>
  <si>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</si>
  <si>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</si>
  <si>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</si>
  <si>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</si>
  <si>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</si>
  <si>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</si>
  <si>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</si>
  <si>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</si>
  <si>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</si>
  <si>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</si>
  <si>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</si>
  <si>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</si>
  <si>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</si>
  <si>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</si>
  <si>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</si>
  <si>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</si>
  <si>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</si>
  <si>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</si>
  <si>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</si>
  <si>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</si>
  <si>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</si>
  <si>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</si>
  <si>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</si>
  <si>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</si>
  <si>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</si>
  <si>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</si>
  <si>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</si>
  <si>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</si>
  <si>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</si>
  <si>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</si>
  <si>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</si>
  <si>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</si>
  <si>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</si>
  <si>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</si>
  <si>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</si>
  <si>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</si>
  <si>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</si>
  <si>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</si>
  <si>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</si>
  <si>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</si>
  <si>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</si>
  <si>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</si>
  <si>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</si>
  <si>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</si>
  <si>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</si>
  <si>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</si>
  <si>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</si>
  <si>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</si>
  <si>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</si>
  <si>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</si>
  <si>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</si>
  <si>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</si>
  <si>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</si>
  <si>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</si>
  <si>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</si>
  <si>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</si>
  <si>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</si>
  <si>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</si>
  <si>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</si>
  <si>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</si>
  <si>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</si>
  <si>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</si>
  <si>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</si>
  <si>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</si>
  <si>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</si>
  <si>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</si>
  <si>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</si>
  <si>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</si>
  <si>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</si>
  <si>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</si>
  <si>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</si>
  <si>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</si>
  <si>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</si>
  <si>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</si>
  <si>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</si>
  <si>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</si>
  <si>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</si>
  <si>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</si>
  <si>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</si>
  <si>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</si>
  <si>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</si>
  <si>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</si>
  <si>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</si>
  <si>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</si>
  <si>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</si>
  <si>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</si>
  <si>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</si>
  <si>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</si>
  <si>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</si>
  <si>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</si>
  <si>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</si>
  <si>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</si>
  <si>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</si>
  <si>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</si>
  <si>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</si>
  <si>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</si>
  <si>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</si>
  <si>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</si>
  <si>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</si>
  <si>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</si>
  <si>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</si>
  <si>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</si>
  <si>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</si>
  <si>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</si>
  <si>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</si>
  <si>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</si>
  <si>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</si>
  <si>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</si>
  <si>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</si>
  <si>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</si>
  <si>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</si>
  <si>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</si>
  <si>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</si>
  <si>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</si>
  <si>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</si>
  <si>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</si>
  <si>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</si>
  <si>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</si>
  <si>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</si>
  <si>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</si>
  <si>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</si>
  <si>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</si>
  <si>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</si>
  <si>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</si>
  <si>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</si>
  <si>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</si>
  <si>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</si>
  <si>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</si>
  <si>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</si>
  <si>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</si>
  <si>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</si>
  <si>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</si>
  <si>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</si>
  <si>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</si>
  <si>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</si>
  <si>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</si>
  <si>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</si>
  <si>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</si>
  <si>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</si>
  <si>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</si>
  <si>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</si>
  <si>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</si>
  <si>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</si>
  <si>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</si>
  <si>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</si>
  <si>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</si>
  <si>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</si>
  <si>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</si>
  <si>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</si>
  <si>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</si>
  <si>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</si>
  <si>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</si>
  <si>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</si>
  <si>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</si>
  <si>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</si>
  <si>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</si>
  <si>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</si>
  <si>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</si>
  <si>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</si>
  <si>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</si>
  <si>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</si>
  <si>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</si>
  <si>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</si>
  <si>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</si>
  <si>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</si>
  <si>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</si>
  <si>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</si>
  <si>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</si>
  <si>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</si>
  <si>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</si>
  <si>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</si>
  <si>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</si>
  <si>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</si>
  <si>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</si>
  <si>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</si>
  <si>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</si>
  <si>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</si>
  <si>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</si>
  <si>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</si>
  <si>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</si>
  <si>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</si>
  <si>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</si>
  <si>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</si>
  <si>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</si>
  <si>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</si>
  <si>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</si>
  <si>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</si>
  <si>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</si>
  <si>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</si>
  <si>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</si>
  <si>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</si>
  <si>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</si>
  <si>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</si>
  <si>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</si>
  <si>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</si>
  <si>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</si>
  <si>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</si>
  <si>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</si>
  <si>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</si>
  <si>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</si>
  <si>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</si>
  <si>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</si>
  <si>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</si>
  <si>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</si>
  <si>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</si>
  <si>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</si>
  <si>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</si>
  <si>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</si>
  <si>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</si>
  <si>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</si>
  <si>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</si>
  <si>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</si>
  <si>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</si>
  <si>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</si>
  <si>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</si>
  <si>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</si>
  <si>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</si>
  <si>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</si>
  <si>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</si>
  <si>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</si>
  <si>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</si>
  <si>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</si>
  <si>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</si>
  <si>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</si>
  <si>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</si>
  <si>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</si>
  <si>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</si>
  <si>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</si>
  <si>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</si>
  <si>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</si>
  <si>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</si>
  <si>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</si>
  <si>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</si>
  <si>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</si>
  <si>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</si>
  <si>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</si>
  <si>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</si>
  <si>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</si>
  <si>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</si>
  <si>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</si>
  <si>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</si>
  <si>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</si>
  <si>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</si>
  <si>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</si>
  <si>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</si>
  <si>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</si>
  <si>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</si>
  <si>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</si>
  <si>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</si>
  <si>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</si>
  <si>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</si>
  <si>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</si>
  <si>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</si>
  <si>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</si>
  <si>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</si>
  <si>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</si>
  <si>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</si>
  <si>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</si>
  <si>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</si>
  <si>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</si>
  <si>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</si>
  <si>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</si>
  <si>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</si>
  <si>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</si>
  <si>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</si>
  <si>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</si>
  <si>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</si>
  <si>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</si>
  <si>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</si>
  <si>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</si>
  <si>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</si>
  <si>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</si>
  <si>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</si>
  <si>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</si>
  <si>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</si>
  <si>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</si>
  <si>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</si>
  <si>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</si>
  <si>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</si>
  <si>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</si>
  <si>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</si>
  <si>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</si>
  <si>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</si>
  <si>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</si>
  <si>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</si>
  <si>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</si>
  <si>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</si>
  <si>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</si>
  <si>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</si>
  <si>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</si>
  <si>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</si>
  <si>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</si>
  <si>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</si>
  <si>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</si>
  <si>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</si>
  <si>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</si>
  <si>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</si>
  <si>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</si>
  <si>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</si>
  <si>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</si>
  <si>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</si>
  <si>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</si>
  <si>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</si>
  <si>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</si>
  <si>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</si>
  <si>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</si>
  <si>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</si>
  <si>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</si>
  <si>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</si>
  <si>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</si>
  <si>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</si>
  <si>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</si>
  <si>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</si>
  <si>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</si>
  <si>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</si>
  <si>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</si>
  <si>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</si>
  <si>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</si>
  <si>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</si>
  <si>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</si>
  <si>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</si>
  <si>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</si>
  <si>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</si>
  <si>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</si>
  <si>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</si>
  <si>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</si>
  <si>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</si>
  <si>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</si>
  <si>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</si>
  <si>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</si>
  <si>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</si>
  <si>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</si>
  <si>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</si>
  <si>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</si>
  <si>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</si>
  <si>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</si>
  <si>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</si>
  <si>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</si>
  <si>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</si>
  <si>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</si>
  <si>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</si>
  <si>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</si>
  <si>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</si>
  <si>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</si>
  <si>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</si>
  <si>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</si>
  <si>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</si>
  <si>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</si>
  <si>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</si>
  <si>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</si>
  <si>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</si>
  <si>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</si>
  <si>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</si>
  <si>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</si>
  <si>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</si>
  <si>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</si>
  <si>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</si>
  <si>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</si>
  <si>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</si>
  <si>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</si>
  <si>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</si>
  <si>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</si>
  <si>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</si>
  <si>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</si>
  <si>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</si>
  <si>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</si>
  <si>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</si>
  <si>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</si>
  <si>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</si>
  <si>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</si>
  <si>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</si>
  <si>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</si>
  <si>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</si>
  <si>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</si>
  <si>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</si>
  <si>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</si>
  <si>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</si>
  <si>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</si>
  <si>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</si>
  <si>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</si>
  <si>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</si>
  <si>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</si>
  <si>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</si>
  <si>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</si>
  <si>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</si>
  <si>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</si>
  <si>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</si>
  <si>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</si>
  <si>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</si>
  <si>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</si>
  <si>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</si>
  <si>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</si>
  <si>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</si>
  <si>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</si>
  <si>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</si>
  <si>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</si>
  <si>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</si>
  <si>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</si>
  <si>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</si>
  <si>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</si>
  <si>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</si>
  <si>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</si>
  <si>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</si>
  <si>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</si>
  <si>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</si>
  <si>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</si>
  <si>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</si>
  <si>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</si>
  <si>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</si>
  <si>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</si>
  <si>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</si>
  <si>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</si>
  <si>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</si>
  <si>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</si>
  <si>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</si>
  <si>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</si>
  <si>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</si>
  <si>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</si>
  <si>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</si>
  <si>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</si>
  <si>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</si>
  <si>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</si>
  <si>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</si>
  <si>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</si>
  <si>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</si>
  <si>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</si>
  <si>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</si>
  <si>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</si>
  <si>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</si>
  <si>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</si>
  <si>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</si>
  <si>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</si>
  <si>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</si>
  <si>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</si>
  <si>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</si>
  <si>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</si>
  <si>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</si>
  <si>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</si>
  <si>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</si>
  <si>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</si>
  <si>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</si>
  <si>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</si>
  <si>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</si>
  <si>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</si>
  <si>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</si>
  <si>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</si>
  <si>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</si>
  <si>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</si>
  <si>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</si>
  <si>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</si>
  <si>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</si>
  <si>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</si>
  <si>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</si>
  <si>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</si>
  <si>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</si>
  <si>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</si>
  <si>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</si>
  <si>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</si>
  <si>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</si>
  <si>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</si>
  <si>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</si>
  <si>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</si>
  <si>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</si>
  <si>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</si>
  <si>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</si>
  <si>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</si>
  <si>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</si>
  <si>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</si>
  <si>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</si>
  <si>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</si>
  <si>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</si>
  <si>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</si>
  <si>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</si>
  <si>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</si>
  <si>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</si>
  <si>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</si>
  <si>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</si>
  <si>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</si>
  <si>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</si>
  <si>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</si>
  <si>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</si>
  <si>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</si>
  <si>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</si>
  <si>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</si>
  <si>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</si>
  <si>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</si>
  <si>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</si>
  <si>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</si>
  <si>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</si>
  <si>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</si>
  <si>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</si>
  <si>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</si>
  <si>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</si>
  <si>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</si>
  <si>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</si>
  <si>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</si>
  <si>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</si>
  <si>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</si>
  <si>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</si>
  <si>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</si>
  <si>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</si>
  <si>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</si>
  <si>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</si>
  <si>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</si>
  <si>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</si>
  <si>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</si>
  <si>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</si>
  <si>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</si>
  <si>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</si>
  <si>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</si>
  <si>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</si>
  <si>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</si>
  <si>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</si>
  <si>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</si>
  <si>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</si>
  <si>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</si>
  <si>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</si>
  <si>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</si>
  <si>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</si>
  <si>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</si>
  <si>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</si>
  <si>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</si>
  <si>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</si>
  <si>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</si>
  <si>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</si>
  <si>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</si>
  <si>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</si>
  <si>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</si>
  <si>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</si>
  <si>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</si>
  <si>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</si>
  <si>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</si>
  <si>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</si>
  <si>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</si>
  <si>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</si>
  <si>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</si>
  <si>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</si>
  <si>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</si>
  <si>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</si>
  <si>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</si>
  <si>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</si>
  <si>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</si>
  <si>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</si>
  <si>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</si>
  <si>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</si>
  <si>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</si>
  <si>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</si>
  <si>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</si>
  <si>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</si>
  <si>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</si>
  <si>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</si>
  <si>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</si>
  <si>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</si>
  <si>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</si>
  <si>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</si>
  <si>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</si>
  <si>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</si>
  <si>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</si>
  <si>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</si>
  <si>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</si>
  <si>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</si>
  <si>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</si>
  <si>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</si>
  <si>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</si>
  <si>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</si>
  <si>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</si>
  <si>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</si>
  <si>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</si>
  <si>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</si>
  <si>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</si>
  <si>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</si>
  <si>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</si>
  <si>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</si>
  <si>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</si>
  <si>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</si>
  <si>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</si>
  <si>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</si>
  <si>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</si>
  <si>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</si>
  <si>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</si>
  <si>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</si>
  <si>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</si>
  <si>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</si>
  <si>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</si>
  <si>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</si>
  <si>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</si>
  <si>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</si>
  <si>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</si>
  <si>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</si>
  <si>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</si>
  <si>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</si>
  <si>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</si>
  <si>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</si>
  <si>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</si>
  <si>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</si>
  <si>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</si>
  <si>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</si>
  <si>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</si>
  <si>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</si>
  <si>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</si>
  <si>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</si>
  <si>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</si>
  <si>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</si>
  <si>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</si>
  <si>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</si>
  <si>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</si>
  <si>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</si>
  <si>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</si>
  <si>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</si>
  <si>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</si>
  <si>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</si>
  <si>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</si>
  <si>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</si>
  <si>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</si>
  <si>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</si>
  <si>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</si>
  <si>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</si>
  <si>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</si>
  <si>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</si>
  <si>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</si>
  <si>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</si>
  <si>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</si>
  <si>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</si>
  <si>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</si>
  <si>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</si>
  <si>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</si>
  <si>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</si>
  <si>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</si>
  <si>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</si>
  <si>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</si>
  <si>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</si>
  <si>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</si>
  <si>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</si>
  <si>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</si>
  <si>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</si>
  <si>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</si>
  <si>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</si>
  <si>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</si>
  <si>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</si>
  <si>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</si>
  <si>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</si>
  <si>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</si>
  <si>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</si>
  <si>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</si>
  <si>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</si>
  <si>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</si>
  <si>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</si>
  <si>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</si>
  <si>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</si>
  <si>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</si>
  <si>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</si>
  <si>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</si>
  <si>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</si>
  <si>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</si>
  <si>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</si>
  <si>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</si>
  <si>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</si>
  <si>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</si>
  <si>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</si>
  <si>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</si>
  <si>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</si>
  <si>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</si>
  <si>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</si>
  <si>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</si>
  <si>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</si>
  <si>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</si>
  <si>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</si>
  <si>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</si>
  <si>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</si>
  <si>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</si>
  <si>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</si>
  <si>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</si>
  <si>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</si>
  <si>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</si>
  <si>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</si>
  <si>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</si>
  <si>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</si>
  <si>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</si>
  <si>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</si>
  <si>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</si>
  <si>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</si>
  <si>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</si>
  <si>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</si>
  <si>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</si>
  <si>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</si>
  <si>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</si>
  <si>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</si>
  <si>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</si>
  <si>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</si>
  <si>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</si>
  <si>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</si>
  <si>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</si>
  <si>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</si>
  <si>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</si>
  <si>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</si>
  <si>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</si>
  <si>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</si>
  <si>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</si>
  <si>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</si>
  <si>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</si>
  <si>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</si>
  <si>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</si>
  <si>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</si>
  <si>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</si>
  <si>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</si>
  <si>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</si>
  <si>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</si>
  <si>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</si>
  <si>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</si>
  <si>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</si>
  <si>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</si>
  <si>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</si>
  <si>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</si>
  <si>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</si>
  <si>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</si>
  <si>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</si>
  <si>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</si>
  <si>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</si>
  <si>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</si>
  <si>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</si>
  <si>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</si>
  <si>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</si>
  <si>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</si>
  <si>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</si>
  <si>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</si>
  <si>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</si>
  <si>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</si>
  <si>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</si>
  <si>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</si>
  <si>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</si>
  <si>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</si>
  <si>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</si>
  <si>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</si>
  <si>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</si>
  <si>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</si>
  <si>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</si>
  <si>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</si>
  <si>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</si>
  <si>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</si>
  <si>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</si>
  <si>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</si>
  <si>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</si>
  <si>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</si>
  <si>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</si>
  <si>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</si>
  <si>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</si>
  <si>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</si>
  <si>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</si>
  <si>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</si>
  <si>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</si>
  <si>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</si>
  <si>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</si>
  <si>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</si>
  <si>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</si>
  <si>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</si>
  <si>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</si>
  <si>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</si>
  <si>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</si>
  <si>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</si>
  <si>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</si>
  <si>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</si>
  <si>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</si>
  <si>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</si>
  <si>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</si>
  <si>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</si>
  <si>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</si>
  <si>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</si>
  <si>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</si>
  <si>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</si>
  <si>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</si>
  <si>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</si>
  <si>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</si>
  <si>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</si>
  <si>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</si>
  <si>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</si>
  <si>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</si>
  <si>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</si>
  <si>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</si>
  <si>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</si>
  <si>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</si>
  <si>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</si>
  <si>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</si>
  <si>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</si>
  <si>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</si>
  <si>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</si>
  <si>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</si>
  <si>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</si>
  <si>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</si>
  <si>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</si>
  <si>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</si>
  <si>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</si>
  <si>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</si>
  <si>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</si>
  <si>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</si>
  <si>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</si>
  <si>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</si>
  <si>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</si>
  <si>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</si>
  <si>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</si>
  <si>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</si>
  <si>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</si>
  <si>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</si>
  <si>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</si>
  <si>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</si>
  <si>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</si>
  <si>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</si>
  <si>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</si>
  <si>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</si>
  <si>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</si>
  <si>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</si>
  <si>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</si>
  <si>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</si>
  <si>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</si>
  <si>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</si>
  <si>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</si>
  <si>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</si>
  <si>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</si>
  <si>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</si>
  <si>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</si>
  <si>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</si>
  <si>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</si>
  <si>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</si>
  <si>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</si>
  <si>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</si>
  <si>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</si>
  <si>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</si>
  <si>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</si>
  <si>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</si>
  <si>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</si>
  <si>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</si>
  <si>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</si>
  <si>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</si>
  <si>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</si>
  <si>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</si>
  <si>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</si>
  <si>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</si>
  <si>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</si>
  <si>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</si>
  <si>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</si>
  <si>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</si>
  <si>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</si>
  <si>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</si>
  <si>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</si>
  <si>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</si>
  <si>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</si>
  <si>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</si>
  <si>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</si>
  <si>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</si>
  <si>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</si>
  <si>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</si>
  <si>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</si>
  <si>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</si>
  <si>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</si>
  <si>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</si>
  <si>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</si>
  <si>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</si>
  <si>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</si>
  <si>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</si>
  <si>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</si>
  <si>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</si>
  <si>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</si>
  <si>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</si>
  <si>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</si>
  <si>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</si>
  <si>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</si>
  <si>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</si>
  <si>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</si>
  <si>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</si>
  <si>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</si>
  <si>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</si>
  <si>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</si>
  <si>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</si>
  <si>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</si>
  <si>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</si>
  <si>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</si>
  <si>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</si>
  <si>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</si>
  <si>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</si>
  <si>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</si>
  <si>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</si>
  <si>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</si>
  <si>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</si>
  <si>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</si>
  <si>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</si>
  <si>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</si>
  <si>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</si>
  <si>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</si>
  <si>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</si>
  <si>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</si>
  <si>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</si>
  <si>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</si>
  <si>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</si>
  <si>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</si>
  <si>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</si>
  <si>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</si>
  <si>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</si>
  <si>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</si>
  <si>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</si>
  <si>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</si>
  <si>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</si>
  <si>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</si>
  <si>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</si>
  <si>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</si>
  <si>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</si>
  <si>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</si>
  <si>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</si>
  <si>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</si>
  <si>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</si>
  <si>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</si>
  <si>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</si>
  <si>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</si>
  <si>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</si>
  <si>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</si>
  <si>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</si>
  <si>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</si>
  <si>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</si>
  <si>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</si>
  <si>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</si>
  <si>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</si>
  <si>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</si>
  <si>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</si>
  <si>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</si>
  <si>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</si>
  <si>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</si>
  <si>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</si>
  <si>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</si>
  <si>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</si>
  <si>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</si>
  <si>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</si>
  <si>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</si>
  <si>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</si>
  <si>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</si>
  <si>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</si>
  <si>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</si>
  <si>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</si>
  <si>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</si>
  <si>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</si>
  <si>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</si>
  <si>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</si>
  <si>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</si>
  <si>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</si>
  <si>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</si>
  <si>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</si>
  <si>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</si>
  <si>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</si>
  <si>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</si>
  <si>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</si>
  <si>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</si>
  <si>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</si>
  <si>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</si>
  <si>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</si>
  <si>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</si>
  <si>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</si>
  <si>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</si>
  <si>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</si>
  <si>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</si>
  <si>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</si>
  <si>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</si>
  <si>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</si>
  <si>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</si>
  <si>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</si>
  <si>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</si>
  <si>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</si>
  <si>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</si>
  <si>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</si>
  <si>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</si>
  <si>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</si>
  <si>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</si>
  <si>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</si>
  <si>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</si>
  <si>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</si>
  <si>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</si>
  <si>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</si>
  <si>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</si>
  <si>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</si>
  <si>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</si>
  <si>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</si>
  <si>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</si>
  <si>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</si>
  <si>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</si>
  <si>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</si>
  <si>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</si>
  <si>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</si>
  <si>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</si>
  <si>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</si>
  <si>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</si>
  <si>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</si>
  <si>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</si>
  <si>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</si>
  <si>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</si>
  <si>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</si>
  <si>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</si>
  <si>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</si>
  <si>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</si>
  <si>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</si>
  <si>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</si>
  <si>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</si>
  <si>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</si>
  <si>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</si>
  <si>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</si>
  <si>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</si>
  <si>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</si>
  <si>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</si>
  <si>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</si>
  <si>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</si>
  <si>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</si>
  <si>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</si>
  <si>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</si>
  <si>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</si>
  <si>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</si>
  <si>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</si>
  <si>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</si>
  <si>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</si>
  <si>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</si>
  <si>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</si>
  <si>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</si>
  <si>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</si>
  <si>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</si>
  <si>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</si>
  <si>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</si>
  <si>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</si>
  <si>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</si>
  <si>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</si>
  <si>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</si>
  <si>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</si>
  <si>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</si>
  <si>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</si>
  <si>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</si>
  <si>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</si>
  <si>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</si>
  <si>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</si>
  <si>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</si>
  <si>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</si>
  <si>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</si>
  <si>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</si>
  <si>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</si>
  <si>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</si>
  <si>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</si>
  <si>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</si>
  <si>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</si>
  <si>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</si>
  <si>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</si>
  <si>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</si>
  <si>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</si>
  <si>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</si>
  <si>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</si>
  <si>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</si>
  <si>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</si>
  <si>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</si>
  <si>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</si>
  <si>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</si>
  <si>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</si>
  <si>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</si>
  <si>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</si>
  <si>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</si>
  <si>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</si>
  <si>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</si>
  <si>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</si>
  <si>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</si>
  <si>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</si>
  <si>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</si>
  <si>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</si>
  <si>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</si>
  <si>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</si>
  <si>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</si>
  <si>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</si>
  <si>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</si>
  <si>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</si>
  <si>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</si>
  <si>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</si>
  <si>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</si>
  <si>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</si>
  <si>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</si>
  <si>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</si>
  <si>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</si>
  <si>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</si>
  <si>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</si>
  <si>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</si>
  <si>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</si>
  <si>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</si>
  <si>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</si>
  <si>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</si>
  <si>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</si>
  <si>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</si>
  <si>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</si>
  <si>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</si>
  <si>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</si>
  <si>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</si>
  <si>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</si>
  <si>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</si>
  <si>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</si>
  <si>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</si>
  <si>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</si>
  <si>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</si>
  <si>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</si>
  <si>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</si>
  <si>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</si>
  <si>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</si>
  <si>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</si>
  <si>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</si>
  <si>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</si>
  <si>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</si>
  <si>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</si>
  <si>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</si>
  <si>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</si>
  <si>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</si>
  <si>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</si>
  <si>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</si>
  <si>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</si>
  <si>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</si>
  <si>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</si>
  <si>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</si>
  <si>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</si>
  <si>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</si>
  <si>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</si>
  <si>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</si>
  <si>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</si>
  <si>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</si>
  <si>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</si>
  <si>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</si>
  <si>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</si>
  <si>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</si>
  <si>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</si>
  <si>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</si>
  <si>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</si>
  <si>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</si>
  <si>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</si>
  <si>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</si>
  <si>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</si>
  <si>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</si>
  <si>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</si>
  <si>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</si>
  <si>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</si>
  <si>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</si>
  <si>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</si>
  <si>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</si>
  <si>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</si>
  <si>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</si>
  <si>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</si>
  <si>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</si>
  <si>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</si>
  <si>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</si>
  <si>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</si>
  <si>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</si>
  <si>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</si>
  <si>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</si>
  <si>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</si>
  <si>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</si>
  <si>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</si>
  <si>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</si>
  <si>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</si>
  <si>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</si>
  <si>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</si>
  <si>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</si>
  <si>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</si>
  <si>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</si>
  <si>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</si>
  <si>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</si>
  <si>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</si>
  <si>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</si>
  <si>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</si>
  <si>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</si>
  <si>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</si>
  <si>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</si>
  <si>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</si>
  <si>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</si>
  <si>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</si>
  <si>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</si>
  <si>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</si>
  <si>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</si>
  <si>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</si>
  <si>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</si>
  <si>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</si>
  <si>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</si>
  <si>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</si>
  <si>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</si>
  <si>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</si>
  <si>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</si>
  <si>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</si>
  <si>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</si>
  <si>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</si>
  <si>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</si>
  <si>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</si>
  <si>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</si>
  <si>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</si>
  <si>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</si>
  <si>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</si>
  <si>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</si>
  <si>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</si>
  <si>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</si>
  <si>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</si>
  <si>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</si>
  <si>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</si>
  <si>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</si>
  <si>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</si>
  <si>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</si>
  <si>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</si>
  <si>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</si>
  <si>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</si>
  <si>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</si>
  <si>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</si>
  <si>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</si>
  <si>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</si>
  <si>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</si>
  <si>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</si>
  <si>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</si>
  <si>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</si>
  <si>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</si>
  <si>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</si>
  <si>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</si>
  <si>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</si>
  <si>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</si>
  <si>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</si>
  <si>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</si>
  <si>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</si>
  <si>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</si>
  <si>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</si>
  <si>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</si>
  <si>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</si>
  <si>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</si>
  <si>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</si>
  <si>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</si>
  <si>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</si>
  <si>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</si>
  <si>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</si>
  <si>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</si>
  <si>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</si>
  <si>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</si>
  <si>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</si>
  <si>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</si>
  <si>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</si>
  <si>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</si>
  <si>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</si>
  <si>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</si>
  <si>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</si>
  <si>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</si>
  <si>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</si>
  <si>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</si>
  <si>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</si>
  <si>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</si>
  <si>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</si>
  <si>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</si>
  <si>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</si>
  <si>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</si>
  <si>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</si>
  <si>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</si>
  <si>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</si>
  <si>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</si>
  <si>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</si>
  <si>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</si>
  <si>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</si>
  <si>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</si>
  <si>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</si>
  <si>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</si>
  <si>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</si>
  <si>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</si>
  <si>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</si>
  <si>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</si>
  <si>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</si>
  <si>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</si>
  <si>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</si>
  <si>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</si>
  <si>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</si>
  <si>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</si>
  <si>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</si>
  <si>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</si>
  <si>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</si>
  <si>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</si>
  <si>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</si>
  <si>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</si>
  <si>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</si>
  <si>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</si>
  <si>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</si>
  <si>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</si>
  <si>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</si>
  <si>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</si>
  <si>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</si>
  <si>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</si>
  <si>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</si>
  <si>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</si>
  <si>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</si>
  <si>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</si>
  <si>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</si>
  <si>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</si>
  <si>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</si>
  <si>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</si>
  <si>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</si>
  <si>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</si>
  <si>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</si>
  <si>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</si>
  <si>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</si>
  <si>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</si>
  <si>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</si>
  <si>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</si>
  <si>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</si>
  <si>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</si>
  <si>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</si>
  <si>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</si>
  <si>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</si>
  <si>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</si>
  <si>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</si>
  <si>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</si>
  <si>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</si>
  <si>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</si>
  <si>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</si>
  <si>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</si>
  <si>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</si>
  <si>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</si>
  <si>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</si>
  <si>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</si>
  <si>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</si>
  <si>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</si>
  <si>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</si>
  <si>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</si>
  <si>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</si>
  <si>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</si>
  <si>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</si>
  <si>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</si>
  <si>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</si>
  <si>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</si>
  <si>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</si>
  <si>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</si>
  <si>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</si>
  <si>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</si>
  <si>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</si>
  <si>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</si>
  <si>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</si>
  <si>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</si>
  <si>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</si>
  <si>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</si>
  <si>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</si>
  <si>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</si>
  <si>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</si>
  <si>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</si>
  <si>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</si>
  <si>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</si>
  <si>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</si>
  <si>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</si>
  <si>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</si>
  <si>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</si>
  <si>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</si>
  <si>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</si>
  <si>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</si>
  <si>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</si>
  <si>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</si>
  <si>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</si>
  <si>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</si>
  <si>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</si>
  <si>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</si>
  <si>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</si>
  <si>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</si>
  <si>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</si>
  <si>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</si>
  <si>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</si>
  <si>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</si>
  <si>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</si>
  <si>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</si>
  <si>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</si>
  <si>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</si>
  <si>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</si>
  <si>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</si>
  <si>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</si>
  <si>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</si>
  <si>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</si>
  <si>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</si>
  <si>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</si>
  <si>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</si>
  <si>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</si>
  <si>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</si>
  <si>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</si>
  <si>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</si>
  <si>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</si>
  <si>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</si>
  <si>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</si>
  <si>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</si>
  <si>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</si>
  <si>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</si>
  <si>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</si>
  <si>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</si>
  <si>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</si>
  <si>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</si>
  <si>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</si>
  <si>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</si>
  <si>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</si>
  <si>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</si>
  <si>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</si>
  <si>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</si>
  <si>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</si>
  <si>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</si>
  <si>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</si>
  <si>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</si>
  <si>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</si>
  <si>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</si>
  <si>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</si>
  <si>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</si>
  <si>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</si>
  <si>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</si>
  <si>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</si>
  <si>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</si>
  <si>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</si>
  <si>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</si>
  <si>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</si>
  <si>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</si>
  <si>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</si>
  <si>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</si>
  <si>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</si>
  <si>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</si>
  <si>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</si>
  <si>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</si>
  <si>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</si>
  <si>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</si>
  <si>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</si>
  <si>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</si>
  <si>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</si>
  <si>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</si>
  <si>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</si>
  <si>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</si>
  <si>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</si>
  <si>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</si>
  <si>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</si>
  <si>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</si>
  <si>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</si>
  <si>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</si>
  <si>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</si>
  <si>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</si>
  <si>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</si>
  <si>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</si>
  <si>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</si>
  <si>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</si>
  <si>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</si>
  <si>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</si>
  <si>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</si>
  <si>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</si>
  <si>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</si>
  <si>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</si>
  <si>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</si>
  <si>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</si>
  <si>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</si>
  <si>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</si>
  <si>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</si>
  <si>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</si>
  <si>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</si>
  <si>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</si>
  <si>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</si>
  <si>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</si>
  <si>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</si>
  <si>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</si>
  <si>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</si>
  <si>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</si>
  <si>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</si>
  <si>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</si>
  <si>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</si>
  <si>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</si>
  <si>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</si>
  <si>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</si>
  <si>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</si>
  <si>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</si>
  <si>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</si>
  <si>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</si>
  <si>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</si>
  <si>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</si>
  <si>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</si>
  <si>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</si>
  <si>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</si>
  <si>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</si>
  <si>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</si>
  <si>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</si>
  <si>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</si>
  <si>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</si>
  <si>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</si>
  <si>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</si>
  <si>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</si>
  <si>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</si>
  <si>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</si>
  <si>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</si>
  <si>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</si>
  <si>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</si>
  <si>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</si>
  <si>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</si>
  <si>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</si>
  <si>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</si>
  <si>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</si>
  <si>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</si>
  <si>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</si>
  <si>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</si>
  <si>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</si>
  <si>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</si>
  <si>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</si>
  <si>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</si>
  <si>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</si>
  <si>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</si>
  <si>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</si>
  <si>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</si>
  <si>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</si>
  <si>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</si>
  <si>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</si>
  <si>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</si>
  <si>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</si>
  <si>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</si>
  <si>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</si>
  <si>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</si>
  <si>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</si>
  <si>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</si>
  <si>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</si>
  <si>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</si>
  <si>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</si>
  <si>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</si>
  <si>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</si>
  <si>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</si>
  <si>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</si>
  <si>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</si>
  <si>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</si>
  <si>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</si>
  <si>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</si>
  <si>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</si>
  <si>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</si>
  <si>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</si>
  <si>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</si>
  <si>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</si>
  <si>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</si>
  <si>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</si>
  <si>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</si>
  <si>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</si>
  <si>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</si>
  <si>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</si>
  <si>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</si>
  <si>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</si>
  <si>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</si>
  <si>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</si>
  <si>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</si>
  <si>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</si>
  <si>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</si>
  <si>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</si>
  <si>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</si>
  <si>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</si>
  <si>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</si>
  <si>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</si>
  <si>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</si>
  <si>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</si>
  <si>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</si>
  <si>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</si>
  <si>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</si>
  <si>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</si>
  <si>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</si>
  <si>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</si>
  <si>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</si>
  <si>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</si>
  <si>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</si>
  <si>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</si>
  <si>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</si>
  <si>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</si>
  <si>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</si>
  <si>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</si>
  <si>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</si>
  <si>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</si>
  <si>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</si>
  <si>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</si>
  <si>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</si>
  <si>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</si>
  <si>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</si>
  <si>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</si>
  <si>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</si>
  <si>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</si>
  <si>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</si>
  <si>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</si>
  <si>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</si>
  <si>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</si>
  <si>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</si>
  <si>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</si>
  <si>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</si>
  <si>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</si>
  <si>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</si>
  <si>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</si>
  <si>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</si>
  <si>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</si>
  <si>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</si>
  <si>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</si>
  <si>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</si>
  <si>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</si>
  <si>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</si>
  <si>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</si>
  <si>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</si>
  <si>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</si>
  <si>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</si>
  <si>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</si>
  <si>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</si>
  <si>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</si>
  <si>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</si>
  <si>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</si>
  <si>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</si>
  <si>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</si>
  <si>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</si>
  <si>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</si>
  <si>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</si>
  <si>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</si>
  <si>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</si>
  <si>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</si>
  <si>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</si>
  <si>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</si>
  <si>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</si>
  <si>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</si>
  <si>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</si>
  <si>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</si>
  <si>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</si>
  <si>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</si>
  <si>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</si>
  <si>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</si>
  <si>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</si>
  <si>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</si>
  <si>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</si>
  <si>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</si>
  <si>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</si>
  <si>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</si>
  <si>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</si>
  <si>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</si>
  <si>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</si>
  <si>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</si>
  <si>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</si>
  <si>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</si>
  <si>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</si>
  <si>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</si>
  <si>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</si>
  <si>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</si>
  <si>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</si>
  <si>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</si>
  <si>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</si>
  <si>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</si>
  <si>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</si>
  <si>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</si>
  <si>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</si>
  <si>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</si>
  <si>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</si>
  <si>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</si>
  <si>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</si>
  <si>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</si>
  <si>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</si>
  <si>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</si>
  <si>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</si>
  <si>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</si>
  <si>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</si>
  <si>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</si>
  <si>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</si>
  <si>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</si>
  <si>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</si>
  <si>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</si>
  <si>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</si>
  <si>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</si>
  <si>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</si>
  <si>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</si>
  <si>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</si>
  <si>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</si>
  <si>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</si>
  <si>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</si>
  <si>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</si>
  <si>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</si>
  <si>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</si>
  <si>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</si>
  <si>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</si>
  <si>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</si>
  <si>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</si>
  <si>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</si>
  <si>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</si>
  <si>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</si>
  <si>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</si>
  <si>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</si>
  <si>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</si>
  <si>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</si>
  <si>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</si>
  <si>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</si>
  <si>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</si>
  <si>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</si>
  <si>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</si>
  <si>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</si>
  <si>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</si>
  <si>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</si>
  <si>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</si>
  <si>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</si>
  <si>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</si>
  <si>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</si>
  <si>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</si>
  <si>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</si>
  <si>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</si>
  <si>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</si>
  <si>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</si>
  <si>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</si>
  <si>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</si>
  <si>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</si>
  <si>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</si>
  <si>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</si>
  <si>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</si>
  <si>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</si>
  <si>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</si>
  <si>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</si>
  <si>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</si>
  <si>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</si>
  <si>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</si>
  <si>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</si>
  <si>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</si>
  <si>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</si>
  <si>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</si>
  <si>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</si>
  <si>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</si>
  <si>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</si>
  <si>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</si>
  <si>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</si>
  <si>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</si>
  <si>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</si>
  <si>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</si>
  <si>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</si>
  <si>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</si>
  <si>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</si>
  <si>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</si>
  <si>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</si>
  <si>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</si>
  <si>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</si>
  <si>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</si>
  <si>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</si>
  <si>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</si>
  <si>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</si>
  <si>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</si>
  <si>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</si>
  <si>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</si>
  <si>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</si>
  <si>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</si>
  <si>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</si>
  <si>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</si>
  <si>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</si>
  <si>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</si>
  <si>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</si>
  <si>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</si>
  <si>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</si>
  <si>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</si>
  <si>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</si>
  <si>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</si>
  <si>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</si>
  <si>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</si>
  <si>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</si>
  <si>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</si>
  <si>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</si>
  <si>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</si>
  <si>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</si>
  <si>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</si>
  <si>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</si>
  <si>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</si>
  <si>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</si>
  <si>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</si>
  <si>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</si>
  <si>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</si>
  <si>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</si>
  <si>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</si>
  <si>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</si>
  <si>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</si>
  <si>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</si>
  <si>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</si>
  <si>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</si>
  <si>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</si>
  <si>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</si>
  <si>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</si>
  <si>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</si>
  <si>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</si>
  <si>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</si>
  <si>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</si>
  <si>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</si>
  <si>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</si>
  <si>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</si>
  <si>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</si>
  <si>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</si>
  <si>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</si>
  <si>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</si>
  <si>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</si>
  <si>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</si>
  <si>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</si>
  <si>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</si>
  <si>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</si>
  <si>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</si>
  <si>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</si>
  <si>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</si>
  <si>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</si>
  <si>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</si>
  <si>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</si>
  <si>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</si>
  <si>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</si>
  <si>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</si>
  <si>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</si>
  <si>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</si>
  <si>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</si>
  <si>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</si>
  <si>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</si>
  <si>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</si>
  <si>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</si>
  <si>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</si>
  <si>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</si>
  <si>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</si>
  <si>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</si>
  <si>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</si>
  <si>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</si>
  <si>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</si>
  <si>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</si>
  <si>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</si>
  <si>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</si>
  <si>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</si>
  <si>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</si>
  <si>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</si>
  <si>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</si>
  <si>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</si>
  <si>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</si>
  <si>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</si>
  <si>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</si>
  <si>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</si>
  <si>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</si>
  <si>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</si>
  <si>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</si>
  <si>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</si>
  <si>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</si>
  <si>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</si>
  <si>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</si>
  <si>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</si>
  <si>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</si>
  <si>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</si>
  <si>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</si>
  <si>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</si>
  <si>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</si>
  <si>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</si>
  <si>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</si>
  <si>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</si>
  <si>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</si>
  <si>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</si>
  <si>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</si>
  <si>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</si>
  <si>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</si>
  <si>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</si>
  <si>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</si>
  <si>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</si>
  <si>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</si>
  <si>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</si>
  <si>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</si>
  <si>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</si>
  <si>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</si>
  <si>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</si>
  <si>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</si>
  <si>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</si>
  <si>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</si>
  <si>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</si>
  <si>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</si>
  <si>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</si>
  <si>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</si>
  <si>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</si>
  <si>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</si>
  <si>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</si>
  <si>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</si>
  <si>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</si>
  <si>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</si>
  <si>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</si>
  <si>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</si>
  <si>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</si>
  <si>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</si>
  <si>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</si>
  <si>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</si>
  <si>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</si>
  <si>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</si>
  <si>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</si>
  <si>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</si>
  <si>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</si>
  <si>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</si>
  <si>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</si>
  <si>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</si>
  <si>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</si>
  <si>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</si>
  <si>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</si>
  <si>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</si>
  <si>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</si>
  <si>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</si>
  <si>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</si>
  <si>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</si>
  <si>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</si>
  <si>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</si>
  <si>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</si>
  <si>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</si>
  <si>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</si>
  <si>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</si>
  <si>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</si>
  <si>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</si>
  <si>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</si>
  <si>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</si>
  <si>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</si>
  <si>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</si>
  <si>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</si>
  <si>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</si>
  <si>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</si>
  <si>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</si>
  <si>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</si>
  <si>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</si>
  <si>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</si>
  <si>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</si>
  <si>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</si>
  <si>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</si>
  <si>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</si>
  <si>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</si>
  <si>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</si>
  <si>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</si>
  <si>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</si>
  <si>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</si>
  <si>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</si>
  <si>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</si>
  <si>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</si>
  <si>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</si>
  <si>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</si>
  <si>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</si>
  <si>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</si>
  <si>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</si>
  <si>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</si>
  <si>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</si>
  <si>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</si>
  <si>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</si>
  <si>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</si>
  <si>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</si>
  <si>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</si>
  <si>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</si>
  <si>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</si>
  <si>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</si>
  <si>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</si>
  <si>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</si>
  <si>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</si>
  <si>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</si>
  <si>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</si>
  <si>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</si>
  <si>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</si>
  <si>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</si>
  <si>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</si>
  <si>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</si>
  <si>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</si>
  <si>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</si>
  <si>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</si>
  <si>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</si>
  <si>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</si>
  <si>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</si>
  <si>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</si>
  <si>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</si>
  <si>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</si>
  <si>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</si>
  <si>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</si>
  <si>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</si>
  <si>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</si>
  <si>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</si>
  <si>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</si>
  <si>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</si>
  <si>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</si>
  <si>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</si>
  <si>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</si>
  <si>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</si>
  <si>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</si>
  <si>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</si>
  <si>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</si>
  <si>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</si>
  <si>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</si>
  <si>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</si>
  <si>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</si>
  <si>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</si>
  <si>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</si>
  <si>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</si>
  <si>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</si>
  <si>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</si>
  <si>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</si>
  <si>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</si>
  <si>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</si>
  <si>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</si>
  <si>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</si>
  <si>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</si>
  <si>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</si>
  <si>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</si>
  <si>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</si>
  <si>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</si>
  <si>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</si>
  <si>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</si>
  <si>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</si>
  <si>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</si>
  <si>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</si>
  <si>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</si>
  <si>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</si>
  <si>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</si>
  <si>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</si>
  <si>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</si>
  <si>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</si>
  <si>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</si>
  <si>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</si>
  <si>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</si>
  <si>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</si>
  <si>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</si>
  <si>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</si>
  <si>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</si>
  <si>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</si>
  <si>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</si>
  <si>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</si>
  <si>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</si>
  <si>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</si>
  <si>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</si>
  <si>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</si>
  <si>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</si>
  <si>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</si>
  <si>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</si>
  <si>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</si>
  <si>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</si>
  <si>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</si>
  <si>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</si>
  <si>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</si>
  <si>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</si>
  <si>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</si>
  <si>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</si>
  <si>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</si>
  <si>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</si>
  <si>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</si>
  <si>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</si>
  <si>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</si>
  <si>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</si>
  <si>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</si>
  <si>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</si>
  <si>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</si>
  <si>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</si>
  <si>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</si>
  <si>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</si>
  <si>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</si>
  <si>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</si>
  <si>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</si>
  <si>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</si>
  <si>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</si>
  <si>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</si>
  <si>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</si>
  <si>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</si>
  <si>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</si>
  <si>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</si>
  <si>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</si>
  <si>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</si>
  <si>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</si>
  <si>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</si>
  <si>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</si>
  <si>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</si>
  <si>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</si>
  <si>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</si>
  <si>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</si>
  <si>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</si>
  <si>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</si>
  <si>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</si>
  <si>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</si>
  <si>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</si>
  <si>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</si>
  <si>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</si>
  <si>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</si>
  <si>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</si>
  <si>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</si>
  <si>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</si>
  <si>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</si>
  <si>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</si>
  <si>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</si>
  <si>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</si>
  <si>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</si>
  <si>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</si>
  <si>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</si>
  <si>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</si>
  <si>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</si>
  <si>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</si>
  <si>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</si>
  <si>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</si>
  <si>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</si>
  <si>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</si>
  <si>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</si>
  <si>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</si>
  <si>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</si>
  <si>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</si>
  <si>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</si>
  <si>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</si>
  <si>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</si>
  <si>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</si>
  <si>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</si>
  <si>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</si>
  <si>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</si>
  <si>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</si>
  <si>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</si>
  <si>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</si>
  <si>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</si>
  <si>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</si>
  <si>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</si>
  <si>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</si>
  <si>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</si>
  <si>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</si>
  <si>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</si>
  <si>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</si>
  <si>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</si>
  <si>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</si>
  <si>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</si>
  <si>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</si>
  <si>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</si>
  <si>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</si>
  <si>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</si>
  <si>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</si>
  <si>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</si>
  <si>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</si>
  <si>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</si>
  <si>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</si>
  <si>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</si>
  <si>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</si>
  <si>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</si>
  <si>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</si>
  <si>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</si>
  <si>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</si>
  <si>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</si>
  <si>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</si>
  <si>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</si>
  <si>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</si>
  <si>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</si>
  <si>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</si>
  <si>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</si>
  <si>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</si>
  <si>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</si>
  <si>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</si>
  <si>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</si>
  <si>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</si>
  <si>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</si>
  <si>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</si>
  <si>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</si>
  <si>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</si>
  <si>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</si>
  <si>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</si>
  <si>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</si>
  <si>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</si>
  <si>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</si>
  <si>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</si>
  <si>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</si>
  <si>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</si>
  <si>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</si>
  <si>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</si>
  <si>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</si>
  <si>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</si>
  <si>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</si>
  <si>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</si>
  <si>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</si>
  <si>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</si>
  <si>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</si>
  <si>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</si>
  <si>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</si>
  <si>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</si>
  <si>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</si>
  <si>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</si>
  <si>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</si>
  <si>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</si>
  <si>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</si>
  <si>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</si>
  <si>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</si>
  <si>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</si>
  <si>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</si>
  <si>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</si>
  <si>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</si>
  <si>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</si>
  <si>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</si>
  <si>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</si>
  <si>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</si>
  <si>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</si>
  <si>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</si>
  <si>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</si>
  <si>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</si>
  <si>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</si>
  <si>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</si>
  <si>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</si>
  <si>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</si>
  <si>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</si>
  <si>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</si>
  <si>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</si>
  <si>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</si>
  <si>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</si>
  <si>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</si>
  <si>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</si>
  <si>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</si>
  <si>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</si>
  <si>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</si>
  <si>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</si>
  <si>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</si>
  <si>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</si>
  <si>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</si>
  <si>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</si>
  <si>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</si>
  <si>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</si>
  <si>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</si>
  <si>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</si>
  <si>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</si>
  <si>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</si>
  <si>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</si>
  <si>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</si>
  <si>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</si>
  <si>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</si>
  <si>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</si>
  <si>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</si>
  <si>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</si>
  <si>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</si>
  <si>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</si>
  <si>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</si>
  <si>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</si>
  <si>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</si>
  <si>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</si>
  <si>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</si>
  <si>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</si>
  <si>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</si>
  <si>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</si>
  <si>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</si>
  <si>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</si>
  <si>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</si>
  <si>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</si>
  <si>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</si>
  <si>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</si>
  <si>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</si>
  <si>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</si>
  <si>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</si>
  <si>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</si>
  <si>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</si>
  <si>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</si>
  <si>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</si>
  <si>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</si>
  <si>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</si>
  <si>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</si>
  <si>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</si>
  <si>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</si>
  <si>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</si>
  <si>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</si>
  <si>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</si>
  <si>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</si>
  <si>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</si>
  <si>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</si>
  <si>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</si>
  <si>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</si>
  <si>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</si>
  <si>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</si>
  <si>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</si>
  <si>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</si>
  <si>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</si>
  <si>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</si>
  <si>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</si>
  <si>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</si>
  <si>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</si>
  <si>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</si>
  <si>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</si>
  <si>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</si>
  <si>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</si>
  <si>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</si>
  <si>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</si>
  <si>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</si>
  <si>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</si>
  <si>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</si>
  <si>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</si>
  <si>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</si>
  <si>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</si>
  <si>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</si>
  <si>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</si>
  <si>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</si>
  <si>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</si>
  <si>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</si>
  <si>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</si>
  <si>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</si>
  <si>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</si>
  <si>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</si>
  <si>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</si>
  <si>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</si>
  <si>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</si>
  <si>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</si>
  <si>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</si>
  <si>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</si>
  <si>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</si>
  <si>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</si>
  <si>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</si>
  <si>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</si>
  <si>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</si>
  <si>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</si>
  <si>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</si>
  <si>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</si>
  <si>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</si>
  <si>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</si>
  <si>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</si>
  <si>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</si>
  <si>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</si>
  <si>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</si>
  <si>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</si>
  <si>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</si>
  <si>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</si>
  <si>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</si>
  <si>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</si>
  <si>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</si>
  <si>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</si>
  <si>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</si>
  <si>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</si>
  <si>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</si>
  <si>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</si>
  <si>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</si>
  <si>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</si>
  <si>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</si>
  <si>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</si>
  <si>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</si>
  <si>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</si>
  <si>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</si>
  <si>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</si>
  <si>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</si>
  <si>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</si>
  <si>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</si>
  <si>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</si>
  <si>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</si>
  <si>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</si>
  <si>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</si>
  <si>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</si>
  <si>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</si>
  <si>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</si>
  <si>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</si>
  <si>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</si>
  <si>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</si>
  <si>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</si>
  <si>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</si>
  <si>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</si>
  <si>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</si>
  <si>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</si>
  <si>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</si>
  <si>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</si>
  <si>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</si>
  <si>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</si>
  <si>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</si>
  <si>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</si>
  <si>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</si>
  <si>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</si>
  <si>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</si>
  <si>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</si>
  <si>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</si>
  <si>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</si>
  <si>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</si>
  <si>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</si>
  <si>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</si>
  <si>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</si>
  <si>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</si>
  <si>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</si>
  <si>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</si>
  <si>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</si>
  <si>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</si>
  <si>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</si>
  <si>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</si>
  <si>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</si>
  <si>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</si>
  <si>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</si>
  <si>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</si>
  <si>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</si>
  <si>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</si>
  <si>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</si>
  <si>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</si>
  <si>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</si>
  <si>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</si>
  <si>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</si>
  <si>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</si>
  <si>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</si>
  <si>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</si>
  <si>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</si>
  <si>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</si>
  <si>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</si>
  <si>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</si>
  <si>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</si>
  <si>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</si>
  <si>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</si>
  <si>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</si>
  <si>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</si>
  <si>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</si>
  <si>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</si>
  <si>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</si>
  <si>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</si>
  <si>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</si>
  <si>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</si>
  <si>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</si>
  <si>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</si>
  <si>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</si>
  <si>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</si>
  <si>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</si>
  <si>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</si>
  <si>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</si>
  <si>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</si>
  <si>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</si>
  <si>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</si>
  <si>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</si>
  <si>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</si>
  <si>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</si>
  <si>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</si>
  <si>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</si>
  <si>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</si>
  <si>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</si>
  <si>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</si>
  <si>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</si>
  <si>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</si>
  <si>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</si>
  <si>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</si>
  <si>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</si>
  <si>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</si>
  <si>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</si>
  <si>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</si>
  <si>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</si>
  <si>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</si>
  <si>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</si>
  <si>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</si>
  <si>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</si>
  <si>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</si>
  <si>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</si>
  <si>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</si>
  <si>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</si>
  <si>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</si>
  <si>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</si>
  <si>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</si>
  <si>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</si>
  <si>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</si>
  <si>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</si>
  <si>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</si>
  <si>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</si>
  <si>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</si>
  <si>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</si>
  <si>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</si>
  <si>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</si>
  <si>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</si>
  <si>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</si>
  <si>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</si>
  <si>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</si>
  <si>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</si>
  <si>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</si>
  <si>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</si>
  <si>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</si>
  <si>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</si>
  <si>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</si>
  <si>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</si>
  <si>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</si>
  <si>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</si>
  <si>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</si>
  <si>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</si>
  <si>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</si>
  <si>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</si>
  <si>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</si>
  <si>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</si>
  <si>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</si>
  <si>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</si>
  <si>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</si>
  <si>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</si>
  <si>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</si>
  <si>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</si>
  <si>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</si>
  <si>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</si>
  <si>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</si>
  <si>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</si>
  <si>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</si>
  <si>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</si>
  <si>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</si>
  <si>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</si>
  <si>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</si>
  <si>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</si>
  <si>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</si>
  <si>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</si>
  <si>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</si>
  <si>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</si>
  <si>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</si>
  <si>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</si>
  <si>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</si>
  <si>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</si>
  <si>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</si>
  <si>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</si>
  <si>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</si>
  <si>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</si>
  <si>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</si>
  <si>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</si>
  <si>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</si>
  <si>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</si>
  <si>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</si>
  <si>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</si>
  <si>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</si>
  <si>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</si>
  <si>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</si>
  <si>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</si>
  <si>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</si>
  <si>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</si>
  <si>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</si>
  <si>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</si>
  <si>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</si>
  <si>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</si>
  <si>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</si>
  <si>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</si>
  <si>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</si>
  <si>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</si>
  <si>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</si>
  <si>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</si>
  <si>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</si>
  <si>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</si>
  <si>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</si>
  <si>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</si>
  <si>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</si>
  <si>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</si>
  <si>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</si>
  <si>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</si>
  <si>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</si>
  <si>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</si>
  <si>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</si>
  <si>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</si>
  <si>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</si>
  <si>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</si>
  <si>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</si>
  <si>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</si>
  <si>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</si>
  <si>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</si>
  <si>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</si>
  <si>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</si>
  <si>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</si>
  <si>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</si>
  <si>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</si>
  <si>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</si>
  <si>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</si>
  <si>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</si>
  <si>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</si>
  <si>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</si>
  <si>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</si>
  <si>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</si>
  <si>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</si>
  <si>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</si>
  <si>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</si>
  <si>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</si>
  <si>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</si>
  <si>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</si>
  <si>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</si>
  <si>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</si>
  <si>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</si>
  <si>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</si>
  <si>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</si>
  <si>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</si>
  <si>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</si>
  <si>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</si>
  <si>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</si>
  <si>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</si>
  <si>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</si>
  <si>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</si>
  <si>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</si>
  <si>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</si>
  <si>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</si>
  <si>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</si>
  <si>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</si>
  <si>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</si>
  <si>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</si>
  <si>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</si>
  <si>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</si>
  <si>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</si>
  <si>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</si>
  <si>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</si>
  <si>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</si>
  <si>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</si>
  <si>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</si>
  <si>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</si>
  <si>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</si>
  <si>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</si>
  <si>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</si>
  <si>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</si>
  <si>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</si>
  <si>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</si>
  <si>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</si>
  <si>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</si>
  <si>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</si>
  <si>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</si>
  <si>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</si>
  <si>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</si>
  <si>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</si>
  <si>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</si>
  <si>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</si>
  <si>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</si>
  <si>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</si>
  <si>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</si>
  <si>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</si>
  <si>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</si>
  <si>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</si>
  <si>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</si>
  <si>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</si>
  <si>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</si>
  <si>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</si>
  <si>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</si>
  <si>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</si>
  <si>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</si>
  <si>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</si>
  <si>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</si>
  <si>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</si>
  <si>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</si>
  <si>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</si>
  <si>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</si>
  <si>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</si>
  <si>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</si>
  <si>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</si>
  <si>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</si>
  <si>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</si>
  <si>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</si>
  <si>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</si>
  <si>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</si>
  <si>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</si>
  <si>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</si>
  <si>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</si>
  <si>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</si>
  <si>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</si>
  <si>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</si>
  <si>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</si>
  <si>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</si>
  <si>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</si>
  <si>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</si>
  <si>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</si>
  <si>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</si>
  <si>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</si>
  <si>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</si>
  <si>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</si>
  <si>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</si>
  <si>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</si>
  <si>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</si>
  <si>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</si>
  <si>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</si>
  <si>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</si>
  <si>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</si>
  <si>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</si>
  <si>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</si>
  <si>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</si>
  <si>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</si>
  <si>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</si>
  <si>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</si>
  <si>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</si>
  <si>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</si>
  <si>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</si>
  <si>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</si>
  <si>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</si>
  <si>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</si>
  <si>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</si>
  <si>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</si>
  <si>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</si>
  <si>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</si>
  <si>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</si>
  <si>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</si>
  <si>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</si>
  <si>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</si>
  <si>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</si>
  <si>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</si>
  <si>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</si>
  <si>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</si>
  <si>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</si>
  <si>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</si>
  <si>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</si>
  <si>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</si>
  <si>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</si>
  <si>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</si>
  <si>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</si>
  <si>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</si>
  <si>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</si>
  <si>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</si>
  <si>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</si>
  <si>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</si>
  <si>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</si>
  <si>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</si>
  <si>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</si>
  <si>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</si>
  <si>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</si>
  <si>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</si>
  <si>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</si>
  <si>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</si>
  <si>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</si>
  <si>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</si>
  <si>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</si>
  <si>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</si>
  <si>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</si>
  <si>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</si>
  <si>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</si>
  <si>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</si>
  <si>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</si>
  <si>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</si>
  <si>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</si>
  <si>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</si>
  <si>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</si>
  <si>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</si>
  <si>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</si>
  <si>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</si>
  <si>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</si>
  <si>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</si>
  <si>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</si>
  <si>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</si>
  <si>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</si>
  <si>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</si>
  <si>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</si>
  <si>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</si>
  <si>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</si>
  <si>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</si>
  <si>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</si>
  <si>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</si>
  <si>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</si>
  <si>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</si>
  <si>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</si>
  <si>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</si>
  <si>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</si>
  <si>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</si>
  <si>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</si>
  <si>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</si>
  <si>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</si>
  <si>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</si>
  <si>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</si>
  <si>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</si>
  <si>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</si>
  <si>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</si>
  <si>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</si>
  <si>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</si>
  <si>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</si>
  <si>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</si>
  <si>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</si>
  <si>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</si>
  <si>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</si>
  <si>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</si>
  <si>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</si>
  <si>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</si>
  <si>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</si>
  <si>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</si>
  <si>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</si>
  <si>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</si>
  <si>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</si>
  <si>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</si>
  <si>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</si>
  <si>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</si>
  <si>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</si>
  <si>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</si>
  <si>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</si>
  <si>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</si>
  <si>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</si>
  <si>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</si>
  <si>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</si>
  <si>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</si>
  <si>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</si>
  <si>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</si>
  <si>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</si>
  <si>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</si>
  <si>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</si>
  <si>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</si>
  <si>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</si>
  <si>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</si>
  <si>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</si>
  <si>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</si>
  <si>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</si>
  <si>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</si>
  <si>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</si>
  <si>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</si>
  <si>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</si>
  <si>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</si>
  <si>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</si>
  <si>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</si>
  <si>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</si>
  <si>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</si>
  <si>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</si>
  <si>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</si>
  <si>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</si>
  <si>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</si>
  <si>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</si>
  <si>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</si>
  <si>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</si>
  <si>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</si>
  <si>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</si>
  <si>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</si>
  <si>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</si>
  <si>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</si>
  <si>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</si>
  <si>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</si>
  <si>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</si>
  <si>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</si>
  <si>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</si>
  <si>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</si>
  <si>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</si>
  <si>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</si>
  <si>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</si>
  <si>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</si>
  <si>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</si>
  <si>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</si>
  <si>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</si>
  <si>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</si>
  <si>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</si>
  <si>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</si>
  <si>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</si>
  <si>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</si>
  <si>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</si>
  <si>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</si>
  <si>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</si>
  <si>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</si>
  <si>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</si>
  <si>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</si>
  <si>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</si>
  <si>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</si>
  <si>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</si>
  <si>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</si>
  <si>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</si>
  <si>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</si>
  <si>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</si>
  <si>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</si>
  <si>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</si>
  <si>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</si>
  <si>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</si>
  <si>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</si>
  <si>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</si>
  <si>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</si>
  <si>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</si>
  <si>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</si>
  <si>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</si>
  <si>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</si>
  <si>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</si>
  <si>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</si>
  <si>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</si>
  <si>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</si>
  <si>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</si>
  <si>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</si>
  <si>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</si>
  <si>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</si>
  <si>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</si>
  <si>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</si>
  <si>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</si>
  <si>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</si>
  <si>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</si>
  <si>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</si>
  <si>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</si>
  <si>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</si>
  <si>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</si>
  <si>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</si>
  <si>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</si>
  <si>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</si>
  <si>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</si>
  <si>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</si>
  <si>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</si>
  <si>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</si>
  <si>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</si>
  <si>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</si>
  <si>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</si>
  <si>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</si>
  <si>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</si>
  <si>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</si>
  <si>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</si>
  <si>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</si>
  <si>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</si>
  <si>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</si>
  <si>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</si>
  <si>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</si>
  <si>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</si>
  <si>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</si>
  <si>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</si>
  <si>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</si>
  <si>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</si>
  <si>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</si>
  <si>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</si>
  <si>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</si>
  <si>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</si>
  <si>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</si>
  <si>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</si>
  <si>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</si>
  <si>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</si>
  <si>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</si>
  <si>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</si>
  <si>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</si>
  <si>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</si>
  <si>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</si>
  <si>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</si>
  <si>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</si>
  <si>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</si>
  <si>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</si>
  <si>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</si>
  <si>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</si>
  <si>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</si>
  <si>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</si>
  <si>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</si>
  <si>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</si>
  <si>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</si>
  <si>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</si>
  <si>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</si>
  <si>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</si>
  <si>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</si>
  <si>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</si>
  <si>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</si>
  <si>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</si>
  <si>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</si>
  <si>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</si>
  <si>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</si>
  <si>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</si>
  <si>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</si>
  <si>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</si>
  <si>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</si>
  <si>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</si>
  <si>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</si>
  <si>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</si>
  <si>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</si>
  <si>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</si>
  <si>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</si>
  <si>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</si>
  <si>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</si>
  <si>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</si>
  <si>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</si>
  <si>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</si>
  <si>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</si>
  <si>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</si>
  <si>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</si>
  <si>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</si>
  <si>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</si>
  <si>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</si>
  <si>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</si>
  <si>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</si>
  <si>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</si>
  <si>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</si>
  <si>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</si>
  <si>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</si>
  <si>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</si>
  <si>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</si>
  <si>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</si>
  <si>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</si>
  <si>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</si>
  <si>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</si>
  <si>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</si>
  <si>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</si>
  <si>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</si>
  <si>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</si>
  <si>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</si>
  <si>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</si>
  <si>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</si>
  <si>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</si>
  <si>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</si>
  <si>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</si>
  <si>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</si>
  <si>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</si>
  <si>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</si>
  <si>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</si>
  <si>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</si>
  <si>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</si>
  <si>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</si>
  <si>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</si>
  <si>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</si>
  <si>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</si>
  <si>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</si>
  <si>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</si>
  <si>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</si>
  <si>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</si>
  <si>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</si>
  <si>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</si>
  <si>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</si>
  <si>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</si>
  <si>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</si>
  <si>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</si>
  <si>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</si>
  <si>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</si>
  <si>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</si>
  <si>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</si>
  <si>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</si>
  <si>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</si>
  <si>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</si>
  <si>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</si>
  <si>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</si>
  <si>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</si>
  <si>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</si>
  <si>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</si>
  <si>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</si>
  <si>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</si>
  <si>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</si>
  <si>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</si>
  <si>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</si>
  <si>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</si>
  <si>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</si>
  <si>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</si>
  <si>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</si>
  <si>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</si>
  <si>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</si>
  <si>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</si>
  <si>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</si>
  <si>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</si>
  <si>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</si>
  <si>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</si>
  <si>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</si>
  <si>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</si>
  <si>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</si>
  <si>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</si>
  <si>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</si>
  <si>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</si>
  <si>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</si>
  <si>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</si>
  <si>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</si>
  <si>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</si>
  <si>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</si>
  <si>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</si>
  <si>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</si>
  <si>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</si>
  <si>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</si>
  <si>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</si>
  <si>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</si>
  <si>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</si>
  <si>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</si>
  <si>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</si>
  <si>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</si>
  <si>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</si>
  <si>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</si>
  <si>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</si>
  <si>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</si>
  <si>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</si>
  <si>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</si>
  <si>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</si>
  <si>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</si>
  <si>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</si>
  <si>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</si>
  <si>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</si>
  <si>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</si>
  <si>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</si>
  <si>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</si>
  <si>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</si>
  <si>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</si>
  <si>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</si>
  <si>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</si>
  <si>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</si>
  <si>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</si>
  <si>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</si>
  <si>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</si>
  <si>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</si>
  <si>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</si>
  <si>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</si>
  <si>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</si>
  <si>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</si>
  <si>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</si>
  <si>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</si>
  <si>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</si>
  <si>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</si>
  <si>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</si>
  <si>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</si>
  <si>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</si>
  <si>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</si>
  <si>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</si>
  <si>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</si>
  <si>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</si>
  <si>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</si>
  <si>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</si>
  <si>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</si>
  <si>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</si>
  <si>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</si>
  <si>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</si>
  <si>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</si>
  <si>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</si>
  <si>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</si>
  <si>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</si>
  <si>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</si>
  <si>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</si>
  <si>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</si>
  <si>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</si>
  <si>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</si>
  <si>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</si>
  <si>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</si>
  <si>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</si>
  <si>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</si>
  <si>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</si>
  <si>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</si>
  <si>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</si>
  <si>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</si>
  <si>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</si>
  <si>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</si>
  <si>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</si>
  <si>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</si>
  <si>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</si>
  <si>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</si>
  <si>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</si>
  <si>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</si>
  <si>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</si>
  <si>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</si>
  <si>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</si>
  <si>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</si>
  <si>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</si>
  <si>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</si>
  <si>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</si>
  <si>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</si>
  <si>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</si>
  <si>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</si>
  <si>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</si>
  <si>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</si>
  <si>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</si>
  <si>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</si>
  <si>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</si>
  <si>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</si>
  <si>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</si>
  <si>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</si>
  <si>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</si>
  <si>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</si>
  <si>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</si>
  <si>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</si>
  <si>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</si>
  <si>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</si>
  <si>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</si>
  <si>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</si>
  <si>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</si>
  <si>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</si>
  <si>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</si>
  <si>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</si>
  <si>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</si>
  <si>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</si>
  <si>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</si>
  <si>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</si>
  <si>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</si>
  <si>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</si>
  <si>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</si>
  <si>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</si>
  <si>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</si>
  <si>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</si>
  <si>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</si>
  <si>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</si>
  <si>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</si>
  <si>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</si>
  <si>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</si>
  <si>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</si>
  <si>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</si>
  <si>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</si>
  <si>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</si>
  <si>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</si>
  <si>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</si>
  <si>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</si>
  <si>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</si>
  <si>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</si>
  <si>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</si>
  <si>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</si>
  <si>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</si>
  <si>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</si>
  <si>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</si>
  <si>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</si>
  <si>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</si>
  <si>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</si>
  <si>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</si>
  <si>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</si>
  <si>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</si>
  <si>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</si>
  <si>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</si>
  <si>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</si>
  <si>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</si>
  <si>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</si>
  <si>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</si>
  <si>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</si>
  <si>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</si>
  <si>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</si>
  <si>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</si>
  <si>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</si>
  <si>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</si>
  <si>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</si>
  <si>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</si>
  <si>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</si>
  <si>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</si>
  <si>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</si>
  <si>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</si>
  <si>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</si>
  <si>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</si>
  <si>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</si>
  <si>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</si>
  <si>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</si>
  <si>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</si>
  <si>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</si>
  <si>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</si>
  <si>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</si>
  <si>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</si>
  <si>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</si>
  <si>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</si>
  <si>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</si>
  <si>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</si>
  <si>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</si>
  <si>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</si>
  <si>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</si>
  <si>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</si>
  <si>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</si>
  <si>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</si>
  <si>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</si>
  <si>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</si>
  <si>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</si>
  <si>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</si>
  <si>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</si>
  <si>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</si>
  <si>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</si>
  <si>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</si>
  <si>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</si>
  <si>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</si>
  <si>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</si>
  <si>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</si>
  <si>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</si>
  <si>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</si>
  <si>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</si>
  <si>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</si>
  <si>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</si>
  <si>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</si>
  <si>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</si>
  <si>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</si>
  <si>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</si>
  <si>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</si>
  <si>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</si>
  <si>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</si>
  <si>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</si>
  <si>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</si>
  <si>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</si>
  <si>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</si>
  <si>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</si>
  <si>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</si>
  <si>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</si>
  <si>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</si>
  <si>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</si>
  <si>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</si>
  <si>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</si>
  <si>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</si>
  <si>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</si>
  <si>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</si>
  <si>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</si>
  <si>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</si>
  <si>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</si>
  <si>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</si>
  <si>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</si>
  <si>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</si>
  <si>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</si>
  <si>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</si>
  <si>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</si>
  <si>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</si>
  <si>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</si>
  <si>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</si>
  <si>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</si>
  <si>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</si>
  <si>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</si>
  <si>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</si>
  <si>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</si>
  <si>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</si>
  <si>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</si>
  <si>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</si>
  <si>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</si>
  <si>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</si>
  <si>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</si>
  <si>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</si>
  <si>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</si>
  <si>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</si>
  <si>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</si>
  <si>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</si>
  <si>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</si>
  <si>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</si>
  <si>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</si>
  <si>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</si>
  <si>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</si>
  <si>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</si>
  <si>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</si>
  <si>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</si>
  <si>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</si>
  <si>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</si>
  <si>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</si>
  <si>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</si>
  <si>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</si>
  <si>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</si>
  <si>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</si>
  <si>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</si>
  <si>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</si>
  <si>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</si>
  <si>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</si>
  <si>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</si>
  <si>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</si>
  <si>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</si>
  <si>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</si>
  <si>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</si>
  <si>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</si>
  <si>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</si>
  <si>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</si>
  <si>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</si>
  <si>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</si>
  <si>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</si>
  <si>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</si>
  <si>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</si>
  <si>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</si>
  <si>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</si>
  <si>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</si>
  <si>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</si>
  <si>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</si>
  <si>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</si>
  <si>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</si>
  <si>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</si>
  <si>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</si>
  <si>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</si>
  <si>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</si>
  <si>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</si>
  <si>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</si>
  <si>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</si>
  <si>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</si>
  <si>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</si>
  <si>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</si>
  <si>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</si>
  <si>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</si>
  <si>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</si>
  <si>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</si>
  <si>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</si>
  <si>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</si>
  <si>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</si>
  <si>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</si>
  <si>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</si>
  <si>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</si>
  <si>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</si>
  <si>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</si>
  <si>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</si>
  <si>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</si>
  <si>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</si>
  <si>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</si>
  <si>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</si>
  <si>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</si>
  <si>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</si>
  <si>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</si>
  <si>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</si>
  <si>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</si>
  <si>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</si>
  <si>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</si>
  <si>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</si>
  <si>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</si>
  <si>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</si>
  <si>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</si>
  <si>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</si>
  <si>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</si>
  <si>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</si>
  <si>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</si>
  <si>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</si>
  <si>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</si>
  <si>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</si>
  <si>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</si>
  <si>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</si>
  <si>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</si>
  <si>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</si>
  <si>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</si>
  <si>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</si>
  <si>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</si>
  <si>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</si>
  <si>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</si>
  <si>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</si>
  <si>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</si>
  <si>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</si>
  <si>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</si>
  <si>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</si>
  <si>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</si>
  <si>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</si>
  <si>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</si>
  <si>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</si>
  <si>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</si>
  <si>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</si>
  <si>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</si>
  <si>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</si>
  <si>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</si>
  <si>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</si>
  <si>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</si>
  <si>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</si>
  <si>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</si>
  <si>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</si>
  <si>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</si>
  <si>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</si>
  <si>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</si>
  <si>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</si>
  <si>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</si>
  <si>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</si>
  <si>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</si>
  <si>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</si>
  <si>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</si>
  <si>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</si>
  <si>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</si>
  <si>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</si>
  <si>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</si>
  <si>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</si>
  <si>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</si>
  <si>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</si>
  <si>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</si>
  <si>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</si>
  <si>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</si>
  <si>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</si>
  <si>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</si>
  <si>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</si>
  <si>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</si>
  <si>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</si>
  <si>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</si>
  <si>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</si>
  <si>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</si>
  <si>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</si>
  <si>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</si>
  <si>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</si>
  <si>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</si>
  <si>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</si>
  <si>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</si>
  <si>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</si>
  <si>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</si>
  <si>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</si>
  <si>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</si>
  <si>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</si>
  <si>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</si>
  <si>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</si>
  <si>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</si>
  <si>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</si>
  <si>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</si>
  <si>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</si>
  <si>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</si>
  <si>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</si>
  <si>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</si>
  <si>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</si>
  <si>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</si>
  <si>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</si>
  <si>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</si>
  <si>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</si>
  <si>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</si>
  <si>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</si>
  <si>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</si>
  <si>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</si>
  <si>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</si>
  <si>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</si>
  <si>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</si>
  <si>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</si>
  <si>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</si>
  <si>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</si>
  <si>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</si>
  <si>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</si>
  <si>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</si>
  <si>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</si>
  <si>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</si>
  <si>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</si>
  <si>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</si>
  <si>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</si>
  <si>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</si>
  <si>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</si>
  <si>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</si>
  <si>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</si>
  <si>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</si>
  <si>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</si>
  <si>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</si>
  <si>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</si>
  <si>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</si>
  <si>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</si>
  <si>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</si>
  <si>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</si>
  <si>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</si>
  <si>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</si>
  <si>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</si>
  <si>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</si>
  <si>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</si>
  <si>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</si>
  <si>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</si>
  <si>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</si>
  <si>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</si>
  <si>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</si>
  <si>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</si>
  <si>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</si>
  <si>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</si>
  <si>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</si>
  <si>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</si>
  <si>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</si>
  <si>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</si>
  <si>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</si>
  <si>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</si>
  <si>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</si>
  <si>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</si>
  <si>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</si>
  <si>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</si>
  <si>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</si>
  <si>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</si>
  <si>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</si>
  <si>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</si>
  <si>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</si>
  <si>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</si>
  <si>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</si>
  <si>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</si>
  <si>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</si>
  <si>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</si>
  <si>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</si>
  <si>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</si>
  <si>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</si>
  <si>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</si>
  <si>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</si>
  <si>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</si>
  <si>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</si>
  <si>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</si>
  <si>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</si>
  <si>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</si>
  <si>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</si>
  <si>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</si>
  <si>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</si>
  <si>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</si>
  <si>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</si>
  <si>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</si>
  <si>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</si>
  <si>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</si>
  <si>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</si>
  <si>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</si>
  <si>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</si>
  <si>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</si>
  <si>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</si>
  <si>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</si>
  <si>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</si>
  <si>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</si>
  <si>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</si>
  <si>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</si>
  <si>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</si>
  <si>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</si>
  <si>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</si>
  <si>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</si>
  <si>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</si>
  <si>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</si>
  <si>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</si>
  <si>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</si>
  <si>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</si>
  <si>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</si>
  <si>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</si>
  <si>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</si>
  <si>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</si>
  <si>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</si>
  <si>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</si>
  <si>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</si>
  <si>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</si>
  <si>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</si>
  <si>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</si>
  <si>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</si>
  <si>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</si>
  <si>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</si>
  <si>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</si>
  <si>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</si>
  <si>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</si>
  <si>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</si>
  <si>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</si>
  <si>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</si>
  <si>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</si>
  <si>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</si>
  <si>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</si>
  <si>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</si>
  <si>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</si>
  <si>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</si>
  <si>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</si>
  <si>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</si>
  <si>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</si>
  <si>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</si>
  <si>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</si>
  <si>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</si>
  <si>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</si>
  <si>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</si>
  <si>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</si>
  <si>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</si>
  <si>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</si>
  <si>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</si>
  <si>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</si>
  <si>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</si>
  <si>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</si>
  <si>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</si>
  <si>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</si>
  <si>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</si>
  <si>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</si>
  <si>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</si>
  <si>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</si>
  <si>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</si>
  <si>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</si>
  <si>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</si>
  <si>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</si>
  <si>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</si>
  <si>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</si>
  <si>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</si>
  <si>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</si>
  <si>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</si>
  <si>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</si>
  <si>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</si>
  <si>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</si>
  <si>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</si>
  <si>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</si>
  <si>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</si>
  <si>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</si>
  <si>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</si>
  <si>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</si>
  <si>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</si>
  <si>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</si>
  <si>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</si>
  <si>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</si>
  <si>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</si>
  <si>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</si>
  <si>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</si>
  <si>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</si>
  <si>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</si>
  <si>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</si>
  <si>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</si>
  <si>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</si>
  <si>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</si>
  <si>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</si>
  <si>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</si>
  <si>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</si>
  <si>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</si>
  <si>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</si>
  <si>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</si>
  <si>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</si>
  <si>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</si>
  <si>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</si>
  <si>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</si>
  <si>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</si>
  <si>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</si>
  <si>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</si>
  <si>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</si>
  <si>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</si>
  <si>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</si>
  <si>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</si>
  <si>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</si>
  <si>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</si>
  <si>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</si>
  <si>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</si>
  <si>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</si>
  <si>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</si>
  <si>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</si>
  <si>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</si>
  <si>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</si>
  <si>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</si>
  <si>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</si>
  <si>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</si>
  <si>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</si>
  <si>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</si>
  <si>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</si>
  <si>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</si>
  <si>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</si>
  <si>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</si>
  <si>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</si>
  <si>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</si>
  <si>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</si>
  <si>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</si>
  <si>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</si>
  <si>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</si>
  <si>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</si>
  <si>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</si>
  <si>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</si>
  <si>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</si>
  <si>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</si>
  <si>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</si>
  <si>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</si>
  <si>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</si>
  <si>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</si>
  <si>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</si>
  <si>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</si>
  <si>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</si>
  <si>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</si>
  <si>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</si>
  <si>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</si>
  <si>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</si>
  <si>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</si>
  <si>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</si>
  <si>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</si>
  <si>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</si>
  <si>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</si>
  <si>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</si>
  <si>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</si>
  <si>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</si>
  <si>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</si>
  <si>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</si>
  <si>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</si>
  <si>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</si>
  <si>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</si>
  <si>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</si>
  <si>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</si>
  <si>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</si>
  <si>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</si>
  <si>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</si>
  <si>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</si>
  <si>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</si>
  <si>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</si>
  <si>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</si>
  <si>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</si>
  <si>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</si>
  <si>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</si>
  <si>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</si>
  <si>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</si>
  <si>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</si>
  <si>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</si>
  <si>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</si>
  <si>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</si>
  <si>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</si>
  <si>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</si>
  <si>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</si>
  <si>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</si>
  <si>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</si>
  <si>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</si>
  <si>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</si>
  <si>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</si>
  <si>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</si>
  <si>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</si>
  <si>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</si>
  <si>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</si>
  <si>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</si>
  <si>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</si>
  <si>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</si>
  <si>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</si>
  <si>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</si>
  <si>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</si>
  <si>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</si>
  <si>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</si>
  <si>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</si>
  <si>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</si>
  <si>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</si>
  <si>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</si>
  <si>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</si>
  <si>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</si>
  <si>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</si>
  <si>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</si>
  <si>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</si>
  <si>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</si>
  <si>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</si>
  <si>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</si>
  <si>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</si>
  <si>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</si>
  <si>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</si>
  <si>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</si>
  <si>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</si>
  <si>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</si>
  <si>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</si>
  <si>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</si>
  <si>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</si>
  <si>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</si>
  <si>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</si>
  <si>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</si>
  <si>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</si>
  <si>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</si>
  <si>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</si>
  <si>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</si>
  <si>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</si>
  <si>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</si>
  <si>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</si>
  <si>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</si>
  <si>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</si>
  <si>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</si>
  <si>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</si>
  <si>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</si>
  <si>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</si>
  <si>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</si>
  <si>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</si>
  <si>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</si>
  <si>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</si>
  <si>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</si>
  <si>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</si>
  <si>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</si>
  <si>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</si>
  <si>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</si>
  <si>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</si>
  <si>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</si>
  <si>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</si>
  <si>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</si>
  <si>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</si>
  <si>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</si>
  <si>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</si>
  <si>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</si>
  <si>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</si>
  <si>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</si>
  <si>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</si>
  <si>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</si>
  <si>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</si>
  <si>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</si>
  <si>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</si>
  <si>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</si>
  <si>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</si>
  <si>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</si>
  <si>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</si>
  <si>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</si>
  <si>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</si>
  <si>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</si>
  <si>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</si>
  <si>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</si>
  <si>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</si>
  <si>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</si>
  <si>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</si>
  <si>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</si>
  <si>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</si>
  <si>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</si>
  <si>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</si>
  <si>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</si>
  <si>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</si>
  <si>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</si>
  <si>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</si>
  <si>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</si>
  <si>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</si>
  <si>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</si>
  <si>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</si>
  <si>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</si>
  <si>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</si>
  <si>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</si>
  <si>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</si>
  <si>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</si>
  <si>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</si>
  <si>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</si>
  <si>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</si>
  <si>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</si>
  <si>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</si>
  <si>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</si>
  <si>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</si>
  <si>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</si>
  <si>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</si>
  <si>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</si>
  <si>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</si>
  <si>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</si>
  <si>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</si>
  <si>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</si>
  <si>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</si>
  <si>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</si>
  <si>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</si>
  <si>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</si>
  <si>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</si>
  <si>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</si>
  <si>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</si>
  <si>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</si>
  <si>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</si>
  <si>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</si>
  <si>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</si>
  <si>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</si>
  <si>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</si>
  <si>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</si>
  <si>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</si>
  <si>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</si>
  <si>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</si>
  <si>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</si>
  <si>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</si>
  <si>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</si>
  <si>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</si>
  <si>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</si>
  <si>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</si>
  <si>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</si>
  <si>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</si>
  <si>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</si>
  <si>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</si>
  <si>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</si>
  <si>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</si>
  <si>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</si>
  <si>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</si>
  <si>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</si>
  <si>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</si>
  <si>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</si>
  <si>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</si>
  <si>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</si>
  <si>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</si>
  <si>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</si>
  <si>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</si>
  <si>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</si>
  <si>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</si>
  <si>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</si>
  <si>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</si>
  <si>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</si>
  <si>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</si>
  <si>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</si>
  <si>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</si>
  <si>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</si>
  <si>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</si>
  <si>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</si>
  <si>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</si>
  <si>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</si>
  <si>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</si>
  <si>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</si>
  <si>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</si>
  <si>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</si>
  <si>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</si>
  <si>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</si>
  <si>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</si>
  <si>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</si>
  <si>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</si>
  <si>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</si>
  <si>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</si>
  <si>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</si>
  <si>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</si>
  <si>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</si>
  <si>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</si>
  <si>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</si>
  <si>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</si>
  <si>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</si>
  <si>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</si>
  <si>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</si>
  <si>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</si>
  <si>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</si>
  <si>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</si>
  <si>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</si>
  <si>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</si>
  <si>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</si>
  <si>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</si>
  <si>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</si>
  <si>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</si>
  <si>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</si>
  <si>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</si>
  <si>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</si>
  <si>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</si>
  <si>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</si>
  <si>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</si>
  <si>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</si>
  <si>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</si>
  <si>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</si>
  <si>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</si>
  <si>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</si>
  <si>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</si>
  <si>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</si>
  <si>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</si>
  <si>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</si>
  <si>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</si>
  <si>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</si>
  <si>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</si>
  <si>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</si>
  <si>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</si>
  <si>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</si>
  <si>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</si>
  <si>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</si>
  <si>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</si>
  <si>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</si>
  <si>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</si>
  <si>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</si>
  <si>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</si>
  <si>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</si>
  <si>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</si>
  <si>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</si>
  <si>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</si>
  <si>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</si>
  <si>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</si>
  <si>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</si>
  <si>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</si>
  <si>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</si>
  <si>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</si>
  <si>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</si>
  <si>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</si>
  <si>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</si>
  <si>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</si>
  <si>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</si>
  <si>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</si>
  <si>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</si>
  <si>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</si>
  <si>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</si>
  <si>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</si>
  <si>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</si>
  <si>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</si>
  <si>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</si>
  <si>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</si>
  <si>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</si>
  <si>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</si>
  <si>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</si>
  <si>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</si>
  <si>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</si>
  <si>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</si>
  <si>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</si>
  <si>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</si>
  <si>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</si>
  <si>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</si>
  <si>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</si>
  <si>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</si>
  <si>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</si>
  <si>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</si>
  <si>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</si>
  <si>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</si>
  <si>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</si>
  <si>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</si>
  <si>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</si>
  <si>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</si>
  <si>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</si>
  <si>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</si>
  <si>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</si>
  <si>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</si>
  <si>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</si>
  <si>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</si>
  <si>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</si>
  <si>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</si>
  <si>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</si>
  <si>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</si>
  <si>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</si>
  <si>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</si>
  <si>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</si>
  <si>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</si>
  <si>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</si>
  <si>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</si>
  <si>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</si>
  <si>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</si>
  <si>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</si>
  <si>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</si>
  <si>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</si>
  <si>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</si>
  <si>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</si>
  <si>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</si>
  <si>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</si>
  <si>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</si>
  <si>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</si>
  <si>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</si>
  <si>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</si>
  <si>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</si>
  <si>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</si>
  <si>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</si>
  <si>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</si>
  <si>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</si>
  <si>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</si>
  <si>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</si>
  <si>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</si>
  <si>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</si>
  <si>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</si>
  <si>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</si>
  <si>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</si>
  <si>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</si>
  <si>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</si>
  <si>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</si>
  <si>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</si>
  <si>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</si>
  <si>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</si>
  <si>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</si>
  <si>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</si>
  <si>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</si>
  <si>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</si>
  <si>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</si>
  <si>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</si>
  <si>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</si>
  <si>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</si>
  <si>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</si>
  <si>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</si>
  <si>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</si>
  <si>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</si>
  <si>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</si>
  <si>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</si>
  <si>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</si>
  <si>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</si>
  <si>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</si>
  <si>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</si>
  <si>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</si>
  <si>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</si>
  <si>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</si>
  <si>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</si>
  <si>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</si>
  <si>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</si>
  <si>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</si>
  <si>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</si>
  <si>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</si>
  <si>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</si>
  <si>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</si>
  <si>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</si>
  <si>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</si>
  <si>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</si>
  <si>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</si>
  <si>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</si>
  <si>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</si>
  <si>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</si>
  <si>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</si>
  <si>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</si>
  <si>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</si>
  <si>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</si>
  <si>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</si>
  <si>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</si>
  <si>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</si>
  <si>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</si>
  <si>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</si>
  <si>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</si>
  <si>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</si>
  <si>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</si>
  <si>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</si>
  <si>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</si>
  <si>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</si>
  <si>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</si>
  <si>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</si>
  <si>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</si>
  <si>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</si>
  <si>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</si>
  <si>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</si>
  <si>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</si>
  <si>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</si>
  <si>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</si>
  <si>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</si>
  <si>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</si>
  <si>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</si>
  <si>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</si>
  <si>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</si>
  <si>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</si>
  <si>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</si>
  <si>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</si>
  <si>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</si>
  <si>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</si>
  <si>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</si>
  <si>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</si>
  <si>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</si>
  <si>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</si>
  <si>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</si>
  <si>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</si>
  <si>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</si>
  <si>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</si>
  <si>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</si>
  <si>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</si>
  <si>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</si>
  <si>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</si>
  <si>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</si>
  <si>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</si>
  <si>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</si>
  <si>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</si>
  <si>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</si>
  <si>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</si>
  <si>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</si>
  <si>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</si>
  <si>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</si>
  <si>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</si>
  <si>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</si>
  <si>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</si>
  <si>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</si>
  <si>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</si>
  <si>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</si>
  <si>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</si>
  <si>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</si>
  <si>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</si>
  <si>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</si>
  <si>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</si>
  <si>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</si>
  <si>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</si>
  <si>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</si>
  <si>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</si>
  <si>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</si>
  <si>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</si>
  <si>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</si>
  <si>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</si>
  <si>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</si>
  <si>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</si>
  <si>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</si>
  <si>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</si>
  <si>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</si>
  <si>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</si>
  <si>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</si>
  <si>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</si>
  <si>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</si>
  <si>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</si>
  <si>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</si>
  <si>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</si>
  <si>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</si>
  <si>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</si>
  <si>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</si>
  <si>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</si>
  <si>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</si>
  <si>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</si>
  <si>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</si>
  <si>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</si>
  <si>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</si>
  <si>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</si>
  <si>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</si>
  <si>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</si>
  <si>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</si>
  <si>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</si>
  <si>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</si>
  <si>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</si>
  <si>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</si>
  <si>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</si>
  <si>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</si>
  <si>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</si>
  <si>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</si>
  <si>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</si>
  <si>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</si>
  <si>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</si>
  <si>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</si>
  <si>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</si>
  <si>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</si>
  <si>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</si>
  <si>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</si>
  <si>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</si>
  <si>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</si>
  <si>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</si>
  <si>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</si>
  <si>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</si>
  <si>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</si>
  <si>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</si>
  <si>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</si>
  <si>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</si>
  <si>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</si>
  <si>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</si>
  <si>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</si>
  <si>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</si>
  <si>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</si>
  <si>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</si>
  <si>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</si>
  <si>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</si>
  <si>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</si>
  <si>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</si>
  <si>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</si>
  <si>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</si>
  <si>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</si>
  <si>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</si>
  <si>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</si>
  <si>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</si>
  <si>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</si>
  <si>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</si>
  <si>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</si>
  <si>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</si>
  <si>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</si>
  <si>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</si>
  <si>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</si>
  <si>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</si>
  <si>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</si>
  <si>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</si>
  <si>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</si>
  <si>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</si>
  <si>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</si>
  <si>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</si>
  <si>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</si>
  <si>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</si>
  <si>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</si>
  <si>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</si>
  <si>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</si>
  <si>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</si>
  <si>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</si>
  <si>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</si>
  <si>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</si>
  <si>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</si>
  <si>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</si>
  <si>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</si>
  <si>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</si>
  <si>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</si>
  <si>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</si>
  <si>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</si>
  <si>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</si>
  <si>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</si>
  <si>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</si>
  <si>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</si>
  <si>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</si>
  <si>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</si>
  <si>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</si>
  <si>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</si>
  <si>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</si>
  <si>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</si>
  <si>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</si>
  <si>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</si>
  <si>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</si>
  <si>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</si>
  <si>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</si>
  <si>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</si>
  <si>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</si>
  <si>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</si>
  <si>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</si>
  <si>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</si>
  <si>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</si>
  <si>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</si>
  <si>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</si>
  <si>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</si>
  <si>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</si>
  <si>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</si>
  <si>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</si>
  <si>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</si>
  <si>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</si>
  <si>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</si>
  <si>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</si>
  <si>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</si>
  <si>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</si>
  <si>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</si>
  <si>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</si>
  <si>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</si>
  <si>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</si>
  <si>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</si>
  <si>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</si>
  <si>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</si>
  <si>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</si>
  <si>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</si>
  <si>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</si>
  <si>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</si>
  <si>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</si>
  <si>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</si>
  <si>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</si>
  <si>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</si>
  <si>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</si>
  <si>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</si>
  <si>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</si>
  <si>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</si>
  <si>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</si>
  <si>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</si>
  <si>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</si>
  <si>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</si>
  <si>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</si>
  <si>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</si>
  <si>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</si>
  <si>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</si>
  <si>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</si>
  <si>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</si>
  <si>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</si>
  <si>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</si>
  <si>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</si>
  <si>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</si>
  <si>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</si>
  <si>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</si>
  <si>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</si>
  <si>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</si>
  <si>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</si>
  <si>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</si>
  <si>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</si>
  <si>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</si>
  <si>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</si>
  <si>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</si>
  <si>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</si>
  <si>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</si>
  <si>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</si>
  <si>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</si>
  <si>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</si>
  <si>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</si>
  <si>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</si>
  <si>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</si>
  <si>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</si>
  <si>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</si>
  <si>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</si>
  <si>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</si>
  <si>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</si>
  <si>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</si>
  <si>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</si>
  <si>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</si>
  <si>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</si>
  <si>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</si>
  <si>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</si>
  <si>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</si>
  <si>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</si>
  <si>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</si>
  <si>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</si>
  <si>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</si>
  <si>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</si>
  <si>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</si>
  <si>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</si>
  <si>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</si>
  <si>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</si>
  <si>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</si>
  <si>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</si>
  <si>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</si>
  <si>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</si>
  <si>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</si>
  <si>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</si>
  <si>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</si>
  <si>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</si>
  <si>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</si>
  <si>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</si>
  <si>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</si>
  <si>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</si>
  <si>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</si>
  <si>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</si>
  <si>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</si>
  <si>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</si>
  <si>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</si>
  <si>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</si>
  <si>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</si>
  <si>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</si>
  <si>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</si>
  <si>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</si>
  <si>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</si>
  <si>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</si>
  <si>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</si>
  <si>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</si>
  <si>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</si>
  <si>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</si>
  <si>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</si>
  <si>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</si>
  <si>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</si>
  <si>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</si>
  <si>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</si>
  <si>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</si>
  <si>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</si>
  <si>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</si>
  <si>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</si>
  <si>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</si>
  <si>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</si>
  <si>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</si>
  <si>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</si>
  <si>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</si>
  <si>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</si>
  <si>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</si>
  <si>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</si>
  <si>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</si>
  <si>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</si>
  <si>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</si>
  <si>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</si>
  <si>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</si>
  <si>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</si>
  <si>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</si>
  <si>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</si>
  <si>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</si>
  <si>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</si>
  <si>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</si>
  <si>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</si>
  <si>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</si>
  <si>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</si>
  <si>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</si>
  <si>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</si>
  <si>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</si>
  <si>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</si>
  <si>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</si>
  <si>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</si>
  <si>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</si>
  <si>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</si>
  <si>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</si>
  <si>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</si>
  <si>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</si>
  <si>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</si>
  <si>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</si>
  <si>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</si>
  <si>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</si>
  <si>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</si>
  <si>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</si>
  <si>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</si>
  <si>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</si>
  <si>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</si>
  <si>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</si>
  <si>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</si>
  <si>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</si>
  <si>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</si>
  <si>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</si>
  <si>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</si>
  <si>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</si>
  <si>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</si>
  <si>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</si>
  <si>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</si>
  <si>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</si>
  <si>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</si>
  <si>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</si>
  <si>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</si>
  <si>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</si>
  <si>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</si>
  <si>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</si>
  <si>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</si>
  <si>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</si>
  <si>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</si>
  <si>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</si>
  <si>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</si>
  <si>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</si>
  <si>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</si>
  <si>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</si>
  <si>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</si>
  <si>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</si>
  <si>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</si>
  <si>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</si>
  <si>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</si>
  <si>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</si>
  <si>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</si>
  <si>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</si>
  <si>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</si>
  <si>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</si>
  <si>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</si>
  <si>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</si>
  <si>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</si>
  <si>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</si>
  <si>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</si>
  <si>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</si>
  <si>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</si>
  <si>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</si>
  <si>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</si>
  <si>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</si>
  <si>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</si>
  <si>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</si>
  <si>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</si>
  <si>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</si>
  <si>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</si>
  <si>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</si>
  <si>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</si>
  <si>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</si>
  <si>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</si>
  <si>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</si>
  <si>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</si>
  <si>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</si>
  <si>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</si>
  <si>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</si>
  <si>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</si>
  <si>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</si>
  <si>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</si>
  <si>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</si>
  <si>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</si>
  <si>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</si>
  <si>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</si>
  <si>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</si>
  <si>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</si>
  <si>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</si>
  <si>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</si>
  <si>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</si>
  <si>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</si>
  <si>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</si>
  <si>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</si>
  <si>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</si>
  <si>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</si>
  <si>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</si>
  <si>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</si>
  <si>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</si>
  <si>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</si>
  <si>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</si>
  <si>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</si>
  <si>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</si>
  <si>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</si>
  <si>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</si>
  <si>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</si>
  <si>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</si>
  <si>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</si>
  <si>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</si>
  <si>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</si>
  <si>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</si>
  <si>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</si>
  <si>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</si>
  <si>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</si>
  <si>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</si>
  <si>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</si>
  <si>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</si>
  <si>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</si>
  <si>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</si>
  <si>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</si>
  <si>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</si>
  <si>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</si>
  <si>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</si>
  <si>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</si>
  <si>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</si>
  <si>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</si>
  <si>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</si>
  <si>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</si>
  <si>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</si>
  <si>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</si>
  <si>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</si>
  <si>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</si>
  <si>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</si>
  <si>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</si>
  <si>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</si>
  <si>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</si>
  <si>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</si>
  <si>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</si>
  <si>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</si>
  <si>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</si>
  <si>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</si>
  <si>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</si>
  <si>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</si>
  <si>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</si>
  <si>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</si>
  <si>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</si>
  <si>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</si>
  <si>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</si>
  <si>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</si>
  <si>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</si>
  <si>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</si>
  <si>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</si>
  <si>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</si>
  <si>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</si>
  <si>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</si>
  <si>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</si>
  <si>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</si>
  <si>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</si>
  <si>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</si>
  <si>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</si>
  <si>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</si>
  <si>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</si>
  <si>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</si>
  <si>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</si>
  <si>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</si>
  <si>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</si>
  <si>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</si>
  <si>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</si>
  <si>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</si>
  <si>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</si>
  <si>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</si>
  <si>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</si>
  <si>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</si>
  <si>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</si>
  <si>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</si>
  <si>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</si>
  <si>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</si>
  <si>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</si>
  <si>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</si>
  <si>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</si>
  <si>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</si>
  <si>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</si>
  <si>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</si>
  <si>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</si>
  <si>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</si>
  <si>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</si>
  <si>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</si>
  <si>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</si>
  <si>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</si>
  <si>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</si>
  <si>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</si>
  <si>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</si>
  <si>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</si>
  <si>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</si>
  <si>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</si>
  <si>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</si>
  <si>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</si>
  <si>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</si>
  <si>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</si>
  <si>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</si>
  <si>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</si>
  <si>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</si>
  <si>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</si>
  <si>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</si>
  <si>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</si>
  <si>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</si>
  <si>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</si>
  <si>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</si>
  <si>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</si>
  <si>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</si>
  <si>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</si>
  <si>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</si>
  <si>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</si>
  <si>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</si>
  <si>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</si>
  <si>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</si>
  <si>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</si>
  <si>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</si>
  <si>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</si>
  <si>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</si>
  <si>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</si>
  <si>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</si>
  <si>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</si>
  <si>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</si>
  <si>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</si>
  <si>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</si>
  <si>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</si>
  <si>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</si>
  <si>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</si>
  <si>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</si>
  <si>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</si>
  <si>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</si>
  <si>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</si>
  <si>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</si>
  <si>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</si>
  <si>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</si>
  <si>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</si>
  <si>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</si>
  <si>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</si>
  <si>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</si>
  <si>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</si>
  <si>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</si>
  <si>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</si>
  <si>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</si>
  <si>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</si>
  <si>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</si>
  <si>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</si>
  <si>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</si>
  <si>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</si>
  <si>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</si>
  <si>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</si>
  <si>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</si>
  <si>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</si>
  <si>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</si>
  <si>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</si>
  <si>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</si>
  <si>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</si>
  <si>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</si>
  <si>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</si>
  <si>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</si>
  <si>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</si>
  <si>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</si>
  <si>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</si>
  <si>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</si>
  <si>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</si>
  <si>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</si>
  <si>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</si>
  <si>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</si>
  <si>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</si>
  <si>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</si>
  <si>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</si>
  <si>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</si>
  <si>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</si>
  <si>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</si>
  <si>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</si>
  <si>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</si>
  <si>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</si>
  <si>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</si>
  <si>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</si>
  <si>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</si>
  <si>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</si>
  <si>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</si>
  <si>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</si>
  <si>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</si>
  <si>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</si>
  <si>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</si>
  <si>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</si>
  <si>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</si>
  <si>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</si>
  <si>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</si>
  <si>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</si>
  <si>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</si>
  <si>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</si>
  <si>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</si>
  <si>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</si>
  <si>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</si>
  <si>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</si>
  <si>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</si>
  <si>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</si>
  <si>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</si>
  <si>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</si>
  <si>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</si>
  <si>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</si>
  <si>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</si>
  <si>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</si>
  <si>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</si>
  <si>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</si>
  <si>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</si>
  <si>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</si>
  <si>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</si>
  <si>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</si>
  <si>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</si>
  <si>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</si>
  <si>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</si>
  <si>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</si>
  <si>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</si>
  <si>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</si>
  <si>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</si>
  <si>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</si>
  <si>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</si>
  <si>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</si>
  <si>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</si>
  <si>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</si>
  <si>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</si>
  <si>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</si>
  <si>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</si>
  <si>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</si>
  <si>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</si>
  <si>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</si>
  <si>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</si>
  <si>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</si>
  <si>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</si>
  <si>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</si>
  <si>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</si>
  <si>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</si>
  <si>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</si>
  <si>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</si>
  <si>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</si>
  <si>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</si>
  <si>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</si>
  <si>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</si>
  <si>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</si>
  <si>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</si>
  <si>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</si>
  <si>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</si>
  <si>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</si>
  <si>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</si>
  <si>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</si>
  <si>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</si>
  <si>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</si>
  <si>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</si>
  <si>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</si>
  <si>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</si>
  <si>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</si>
  <si>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</si>
  <si>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</si>
  <si>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</si>
  <si>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</si>
  <si>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</si>
  <si>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</si>
  <si>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</si>
  <si>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</si>
  <si>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</si>
  <si>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</si>
  <si>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</si>
  <si>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</si>
  <si>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</si>
  <si>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</si>
  <si>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</si>
  <si>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</si>
  <si>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</si>
  <si>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</si>
  <si>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</si>
  <si>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</si>
  <si>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</si>
  <si>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</si>
  <si>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</si>
  <si>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</si>
  <si>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</si>
  <si>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</si>
  <si>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</si>
  <si>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</si>
  <si>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</si>
  <si>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</si>
  <si>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</si>
  <si>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</si>
  <si>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</si>
  <si>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</si>
  <si>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</si>
  <si>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</si>
  <si>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</si>
  <si>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</si>
  <si>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</si>
  <si>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</si>
  <si>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</si>
  <si>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</si>
  <si>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</si>
  <si>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</si>
  <si>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</si>
  <si>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</si>
  <si>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</si>
  <si>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</si>
  <si>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</si>
  <si>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</si>
  <si>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</si>
  <si>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</si>
  <si>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</si>
  <si>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</si>
  <si>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</si>
  <si>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</si>
  <si>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</si>
  <si>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</si>
  <si>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</si>
  <si>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</si>
  <si>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</si>
  <si>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</si>
  <si>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</si>
  <si>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</si>
  <si>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</si>
  <si>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</si>
  <si>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</si>
  <si>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</si>
  <si>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</si>
  <si>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</si>
  <si>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</si>
  <si>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</si>
  <si>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</si>
  <si>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</si>
  <si>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</si>
  <si>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</si>
  <si>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</si>
  <si>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</si>
  <si>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</si>
  <si>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</si>
  <si>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</si>
  <si>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</si>
  <si>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</si>
  <si>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</si>
  <si>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</si>
  <si>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</si>
  <si>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</si>
  <si>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</si>
  <si>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</si>
  <si>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</si>
  <si>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</si>
  <si>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</si>
  <si>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</si>
  <si>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</si>
  <si>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</si>
  <si>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</si>
  <si>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</si>
  <si>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</si>
  <si>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</si>
  <si>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</si>
  <si>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</si>
  <si>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</si>
  <si>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</si>
  <si>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</si>
  <si>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</si>
  <si>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</si>
  <si>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</si>
  <si>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</si>
  <si>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</si>
  <si>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</si>
  <si>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</si>
  <si>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</si>
  <si>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</si>
  <si>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</si>
  <si>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</si>
  <si>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</si>
  <si>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</si>
  <si>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</si>
  <si>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</si>
  <si>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</si>
  <si>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</si>
  <si>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</si>
  <si>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</si>
  <si>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</si>
  <si>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</si>
  <si>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</si>
  <si>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</si>
  <si>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</si>
  <si>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</si>
  <si>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</si>
  <si>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</si>
  <si>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</si>
  <si>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</si>
  <si>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</si>
  <si>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</si>
  <si>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</si>
  <si>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</si>
  <si>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</si>
  <si>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</si>
  <si>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</si>
  <si>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</si>
  <si>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</si>
  <si>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</si>
  <si>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</si>
  <si>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</si>
  <si>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</si>
  <si>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</si>
  <si>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</si>
  <si>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</si>
  <si>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</si>
  <si>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</si>
  <si>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</si>
  <si>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</si>
  <si>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</si>
  <si>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</si>
  <si>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</si>
  <si>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</si>
  <si>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</si>
  <si>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</si>
  <si>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</si>
  <si>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</si>
  <si>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</si>
  <si>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</si>
  <si>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</si>
  <si>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</si>
  <si>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</si>
  <si>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</si>
  <si>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</si>
  <si>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</si>
  <si>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</si>
  <si>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</si>
  <si>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</si>
  <si>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</si>
  <si>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</si>
  <si>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</si>
  <si>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</si>
  <si>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</si>
  <si>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</si>
  <si>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</si>
  <si>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</si>
  <si>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</si>
  <si>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</si>
  <si>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</si>
  <si>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</si>
  <si>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</si>
  <si>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</si>
  <si>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</si>
  <si>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</si>
  <si>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</si>
  <si>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</si>
  <si>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</si>
  <si>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</si>
  <si>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</si>
  <si>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</si>
  <si>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</si>
  <si>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</si>
  <si>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</si>
  <si>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</si>
  <si>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</si>
  <si>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</si>
  <si>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</si>
  <si>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</si>
  <si>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</si>
  <si>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</si>
  <si>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</si>
  <si>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</si>
  <si>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</si>
  <si>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</si>
  <si>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</si>
  <si>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</si>
  <si>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</si>
  <si>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</si>
  <si>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</si>
  <si>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</si>
  <si>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</si>
  <si>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</si>
  <si>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</si>
  <si>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</si>
  <si>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</si>
  <si>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</si>
  <si>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</si>
  <si>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</si>
  <si>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</si>
  <si>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</si>
  <si>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</si>
  <si>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</si>
  <si>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</si>
  <si>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</si>
  <si>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</si>
  <si>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</si>
  <si>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</si>
  <si>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</si>
  <si>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</si>
  <si>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</si>
  <si>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</si>
  <si>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</si>
  <si>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</si>
  <si>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</si>
  <si>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</si>
  <si>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</si>
  <si>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</si>
  <si>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</si>
  <si>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</si>
  <si>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</si>
  <si>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</si>
  <si>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</si>
  <si>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</si>
  <si>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</si>
  <si>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</si>
  <si>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</si>
  <si>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</si>
  <si>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</si>
  <si>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</si>
  <si>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</si>
  <si>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</si>
  <si>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</si>
  <si>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</si>
  <si>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</si>
  <si>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</si>
  <si>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</si>
  <si>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</si>
  <si>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</si>
  <si>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</si>
  <si>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</si>
  <si>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</si>
  <si>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</si>
  <si>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</si>
  <si>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</si>
  <si>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</si>
  <si>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</si>
  <si>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</si>
  <si>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</si>
  <si>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</si>
  <si>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</si>
  <si>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</si>
  <si>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</si>
  <si>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</si>
  <si>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</si>
  <si>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</si>
  <si>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</si>
  <si>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</si>
  <si>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</si>
  <si>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</si>
  <si>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</si>
  <si>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</si>
  <si>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</si>
  <si>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</si>
  <si>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</si>
  <si>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</si>
  <si>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</si>
  <si>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</si>
  <si>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</si>
  <si>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</si>
  <si>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</si>
  <si>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</si>
  <si>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</si>
  <si>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</si>
  <si>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</si>
  <si>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</si>
  <si>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</si>
  <si>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</si>
  <si>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</si>
  <si>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</si>
  <si>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</si>
  <si>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</si>
  <si>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</si>
  <si>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</si>
  <si>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</si>
  <si>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</si>
  <si>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</si>
  <si>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</si>
  <si>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</si>
  <si>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</si>
  <si>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</si>
  <si>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</si>
  <si>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</si>
  <si>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</si>
  <si>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</si>
  <si>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</si>
  <si>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</si>
  <si>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</si>
  <si>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</si>
  <si>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</si>
  <si>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</si>
  <si>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</si>
  <si>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</si>
  <si>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</si>
  <si>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</si>
  <si>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</si>
  <si>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</si>
  <si>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</si>
  <si>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</si>
  <si>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</si>
  <si>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</si>
  <si>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</si>
  <si>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</si>
  <si>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</si>
  <si>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</si>
  <si>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</si>
  <si>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</si>
  <si>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</si>
  <si>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</si>
  <si>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</si>
  <si>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</si>
  <si>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</si>
  <si>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</si>
  <si>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</si>
  <si>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</si>
  <si>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</si>
  <si>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</si>
  <si>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</si>
  <si>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</si>
  <si>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</si>
  <si>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</si>
  <si>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</si>
  <si>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</si>
  <si>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</si>
  <si>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</si>
  <si>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</si>
  <si>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</si>
  <si>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</si>
  <si>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</si>
  <si>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</si>
  <si>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</si>
  <si>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</si>
  <si>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</si>
  <si>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</si>
  <si>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</si>
  <si>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</si>
  <si>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</si>
  <si>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</si>
  <si>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</si>
  <si>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</si>
  <si>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</si>
  <si>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</si>
  <si>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</si>
  <si>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</si>
  <si>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</si>
  <si>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</si>
  <si>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</si>
  <si>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</si>
  <si>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</si>
  <si>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</si>
  <si>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</si>
  <si>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</si>
  <si>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</si>
  <si>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</si>
  <si>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</si>
  <si>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</si>
  <si>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</si>
  <si>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</si>
  <si>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</si>
  <si>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</si>
  <si>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</si>
  <si>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</si>
  <si>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</si>
  <si>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</si>
  <si>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</si>
  <si>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</si>
  <si>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</si>
  <si>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</si>
  <si>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</si>
  <si>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</si>
  <si>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</si>
  <si>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</si>
  <si>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</si>
  <si>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</si>
  <si>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</si>
  <si>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</si>
  <si>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</si>
  <si>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</si>
  <si>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</si>
  <si>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</si>
  <si>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</si>
  <si>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</si>
  <si>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</si>
  <si>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</si>
  <si>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</si>
  <si>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</si>
  <si>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</si>
  <si>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</si>
  <si>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</si>
  <si>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</si>
  <si>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</si>
  <si>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</si>
  <si>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</si>
  <si>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</si>
  <si>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</si>
  <si>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</si>
  <si>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</si>
  <si>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</si>
  <si>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</si>
  <si>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</si>
  <si>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</si>
  <si>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</si>
  <si>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</si>
  <si>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</si>
  <si>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</si>
  <si>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</si>
  <si>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</si>
  <si>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</si>
  <si>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</si>
  <si>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</si>
  <si>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</si>
  <si>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</si>
  <si>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</si>
  <si>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</si>
  <si>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</si>
  <si>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</si>
  <si>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</si>
  <si>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</si>
  <si>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</si>
  <si>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</si>
  <si>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</si>
  <si>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</si>
  <si>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</si>
  <si>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</si>
  <si>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</si>
  <si>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</si>
  <si>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</si>
  <si>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</si>
  <si>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</si>
  <si>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</si>
  <si>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</si>
  <si>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</si>
  <si>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</si>
  <si>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</si>
  <si>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</si>
  <si>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</si>
  <si>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</si>
  <si>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</si>
  <si>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</si>
  <si>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</si>
  <si>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</si>
  <si>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</si>
  <si>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</si>
  <si>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</si>
  <si>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</si>
  <si>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</si>
  <si>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</si>
  <si>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</si>
  <si>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</si>
  <si>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</si>
  <si>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</si>
  <si>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</si>
  <si>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</si>
  <si>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</si>
  <si>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</si>
  <si>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</si>
  <si>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</si>
  <si>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</si>
  <si>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</si>
  <si>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</si>
  <si>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</si>
  <si>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</si>
  <si>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</si>
  <si>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</si>
  <si>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</si>
  <si>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</si>
  <si>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</si>
  <si>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</si>
  <si>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</si>
  <si>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</si>
  <si>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</si>
  <si>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</si>
  <si>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</si>
  <si>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</si>
  <si>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</si>
  <si>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</si>
  <si>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</si>
  <si>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</si>
  <si>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</si>
  <si>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</si>
  <si>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</si>
  <si>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</si>
  <si>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</si>
  <si>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</si>
  <si>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</si>
  <si>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</si>
  <si>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</si>
  <si>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</si>
  <si>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</si>
  <si>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</si>
  <si>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</si>
  <si>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</si>
  <si>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</si>
  <si>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</si>
  <si>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</si>
  <si>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</si>
  <si>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</si>
  <si>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</si>
  <si>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</si>
  <si>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</si>
  <si>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</si>
  <si>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</si>
  <si>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</si>
  <si>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</si>
  <si>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</si>
  <si>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</si>
  <si>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</si>
  <si>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</si>
  <si>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</si>
  <si>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</si>
  <si>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</si>
  <si>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</si>
  <si>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</si>
  <si>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</si>
  <si>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</si>
  <si>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</si>
  <si>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</si>
  <si>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</si>
  <si>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</si>
  <si>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</si>
  <si>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</si>
  <si>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</si>
  <si>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</si>
  <si>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</si>
  <si>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</si>
  <si>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</si>
  <si>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</si>
  <si>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</si>
  <si>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</si>
  <si>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</si>
  <si>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</si>
  <si>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</si>
  <si>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</si>
  <si>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</si>
  <si>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</si>
  <si>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</si>
  <si>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</si>
  <si>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</si>
  <si>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</si>
  <si>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</si>
  <si>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</si>
  <si>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</si>
  <si>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</si>
  <si>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</si>
  <si>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</si>
  <si>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</si>
  <si>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</si>
  <si>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</si>
  <si>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</si>
  <si>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</si>
  <si>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</si>
  <si>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</si>
  <si>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</si>
  <si>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</si>
  <si>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</si>
  <si>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</si>
  <si>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</si>
  <si>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</si>
  <si>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</si>
  <si>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</si>
  <si>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</si>
  <si>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</si>
  <si>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</si>
  <si>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</si>
  <si>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</si>
  <si>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</si>
  <si>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</si>
  <si>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</si>
  <si>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</si>
  <si>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</si>
  <si>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</si>
  <si>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</si>
  <si>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</si>
  <si>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</si>
  <si>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</si>
  <si>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</si>
  <si>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</si>
  <si>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</si>
  <si>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</si>
  <si>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</si>
  <si>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</si>
  <si>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</si>
  <si>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</si>
  <si>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</si>
  <si>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</si>
  <si>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</si>
  <si>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</si>
  <si>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</si>
  <si>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</si>
  <si>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</si>
  <si>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</si>
  <si>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</si>
  <si>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</si>
  <si>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</si>
  <si>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</si>
  <si>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</si>
  <si>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</si>
  <si>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</si>
  <si>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</si>
  <si>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</si>
  <si>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</si>
  <si>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</si>
  <si>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</si>
  <si>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</si>
  <si>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</si>
  <si>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</si>
  <si>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</si>
  <si>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</si>
  <si>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</si>
  <si>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</si>
  <si>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</si>
  <si>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</si>
  <si>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</si>
  <si>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</si>
  <si>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</si>
  <si>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</si>
  <si>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</si>
  <si>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</si>
  <si>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</si>
  <si>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</si>
  <si>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</si>
  <si>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</si>
  <si>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</si>
  <si>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</si>
  <si>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</si>
  <si>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</si>
  <si>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</si>
  <si>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</si>
  <si>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</si>
  <si>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</si>
  <si>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</si>
  <si>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</si>
  <si>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</si>
  <si>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</si>
  <si>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</si>
  <si>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</si>
  <si>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</si>
  <si>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</si>
  <si>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</si>
  <si>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</si>
  <si>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</si>
  <si>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</si>
  <si>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</si>
  <si>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</si>
  <si>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</si>
  <si>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</si>
  <si>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</si>
  <si>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</si>
  <si>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</si>
  <si>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</si>
  <si>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</si>
  <si>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</si>
  <si>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</si>
  <si>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</si>
  <si>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</si>
  <si>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</si>
  <si>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</si>
  <si>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</si>
  <si>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</si>
  <si>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</si>
  <si>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</si>
  <si>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</si>
  <si>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</si>
  <si>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</si>
  <si>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</si>
  <si>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</si>
  <si>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</si>
  <si>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</si>
  <si>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</si>
  <si>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</si>
  <si>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</si>
  <si>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</si>
  <si>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</si>
  <si>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</si>
  <si>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</si>
  <si>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</si>
  <si>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</si>
  <si>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</si>
  <si>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</si>
  <si>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</si>
  <si>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</si>
  <si>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</si>
  <si>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</si>
  <si>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</si>
  <si>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</si>
  <si>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</si>
  <si>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</si>
  <si>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</si>
  <si>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</si>
  <si>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</si>
  <si>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</si>
  <si>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</si>
  <si>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</si>
  <si>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</si>
  <si>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</si>
  <si>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</si>
  <si>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</si>
  <si>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</si>
  <si>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</si>
  <si>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</si>
  <si>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</si>
  <si>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</si>
  <si>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</si>
  <si>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</si>
  <si>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</si>
  <si>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</si>
  <si>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</si>
  <si>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</si>
  <si>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</si>
  <si>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</si>
  <si>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</si>
  <si>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</si>
  <si>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</si>
  <si>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</si>
  <si>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</si>
  <si>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</si>
  <si>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</si>
  <si>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</si>
  <si>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</si>
  <si>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</si>
  <si>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</si>
  <si>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</si>
  <si>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</si>
  <si>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</si>
  <si>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</si>
  <si>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</si>
  <si>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</si>
  <si>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</si>
  <si>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</si>
  <si>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</si>
  <si>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</si>
  <si>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</si>
  <si>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</si>
  <si>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</si>
  <si>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</si>
  <si>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</si>
  <si>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</si>
  <si>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</si>
  <si>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</si>
  <si>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</si>
  <si>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</si>
  <si>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</si>
  <si>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</si>
  <si>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</si>
  <si>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</si>
  <si>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</si>
  <si>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</si>
  <si>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</si>
  <si>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</si>
  <si>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</si>
  <si>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</si>
  <si>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</si>
  <si>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</si>
  <si>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</si>
  <si>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</si>
  <si>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</si>
  <si>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</si>
  <si>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</si>
  <si>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</si>
  <si>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</si>
  <si>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</si>
  <si>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</si>
  <si>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</si>
  <si>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</si>
  <si>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</si>
  <si>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</si>
  <si>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</si>
  <si>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</si>
  <si>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</si>
  <si>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</si>
  <si>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</si>
  <si>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</si>
  <si>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</si>
  <si>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</si>
  <si>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</si>
  <si>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</si>
  <si>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</si>
  <si>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</si>
  <si>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</si>
  <si>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</si>
  <si>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</si>
  <si>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</si>
  <si>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</si>
  <si>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</si>
  <si>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</si>
  <si>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</si>
  <si>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</si>
  <si>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</si>
  <si>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</si>
  <si>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</si>
  <si>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</si>
  <si>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</si>
  <si>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</si>
  <si>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</si>
  <si>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</si>
  <si>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</si>
  <si>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</si>
  <si>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</si>
  <si>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</si>
  <si>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</si>
  <si>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</si>
  <si>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</si>
  <si>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</si>
  <si>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</si>
  <si>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</si>
  <si>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</si>
  <si>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</si>
  <si>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</si>
  <si>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</si>
  <si>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</si>
  <si>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</si>
  <si>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</si>
  <si>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</si>
  <si>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</si>
  <si>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</si>
  <si>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</si>
  <si>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</si>
  <si>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</si>
  <si>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</si>
  <si>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</si>
  <si>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</si>
  <si>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</si>
  <si>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</si>
  <si>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</si>
  <si>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</si>
  <si>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</si>
  <si>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</si>
  <si>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</si>
  <si>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</si>
  <si>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</si>
  <si>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</si>
  <si>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</si>
  <si>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</si>
  <si>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</si>
  <si>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</si>
  <si>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</si>
  <si>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</si>
  <si>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</si>
  <si>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</si>
  <si>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</si>
  <si>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</si>
  <si>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</si>
  <si>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</si>
  <si>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</si>
  <si>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</si>
  <si>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</si>
  <si>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</si>
  <si>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</si>
  <si>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</si>
  <si>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</si>
  <si>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</si>
  <si>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</si>
  <si>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</si>
  <si>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</si>
  <si>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</si>
  <si>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</si>
  <si>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</si>
  <si>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</si>
  <si>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</si>
  <si>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</si>
  <si>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</si>
  <si>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</si>
  <si>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</si>
  <si>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</si>
  <si>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</si>
  <si>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</si>
  <si>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</si>
  <si>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</si>
  <si>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</si>
  <si>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</si>
  <si>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</si>
  <si>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</si>
  <si>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</si>
  <si>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</si>
  <si>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</si>
  <si>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</si>
  <si>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</si>
  <si>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</si>
  <si>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</si>
  <si>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</si>
  <si>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</si>
  <si>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</si>
  <si>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</si>
  <si>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</si>
  <si>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</si>
  <si>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</si>
  <si>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</si>
  <si>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</si>
  <si>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</si>
  <si>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</si>
  <si>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</si>
  <si>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</si>
  <si>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</si>
  <si>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</si>
  <si>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</si>
  <si>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</si>
  <si>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</si>
  <si>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</si>
  <si>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</si>
  <si>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</si>
  <si>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</si>
  <si>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</si>
  <si>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</si>
  <si>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</si>
  <si>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</si>
  <si>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</si>
  <si>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</si>
  <si>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</si>
  <si>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</si>
  <si>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</si>
  <si>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</si>
  <si>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</si>
  <si>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</si>
  <si>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</si>
  <si>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</si>
  <si>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</si>
  <si>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</si>
  <si>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</si>
  <si>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</si>
  <si>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</si>
  <si>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</si>
  <si>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</si>
  <si>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</si>
  <si>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</si>
  <si>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</si>
  <si>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</si>
  <si>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</si>
  <si>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</si>
  <si>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</si>
  <si>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</si>
  <si>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</si>
  <si>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</si>
  <si>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</si>
  <si>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</si>
  <si>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</si>
  <si>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</si>
  <si>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</si>
  <si>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</si>
  <si>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</si>
  <si>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</si>
  <si>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</si>
  <si>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</si>
  <si>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</si>
  <si>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</si>
  <si>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</si>
  <si>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</si>
  <si>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</si>
  <si>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</si>
  <si>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</si>
  <si>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</si>
  <si>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</si>
  <si>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</si>
  <si>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</si>
  <si>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</si>
  <si>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</si>
  <si>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</si>
  <si>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</si>
  <si>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</si>
  <si>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</si>
  <si>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</si>
  <si>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</si>
  <si>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</si>
  <si>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</si>
  <si>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</si>
  <si>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</si>
  <si>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</si>
  <si>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</si>
  <si>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</si>
  <si>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</si>
  <si>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</si>
  <si>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</si>
  <si>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</si>
  <si>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</si>
  <si>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</si>
  <si>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</si>
  <si>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</si>
  <si>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</si>
  <si>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</si>
  <si>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</si>
  <si>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</si>
  <si>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</si>
  <si>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</si>
  <si>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</si>
  <si>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</si>
  <si>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</si>
  <si>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</si>
  <si>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</si>
  <si>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</si>
  <si>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</si>
  <si>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</si>
  <si>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</si>
  <si>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</si>
  <si>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</si>
  <si>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</si>
  <si>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</si>
  <si>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</si>
  <si>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</si>
  <si>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</si>
  <si>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</si>
  <si>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</si>
  <si>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</si>
  <si>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</si>
  <si>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</si>
  <si>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</si>
  <si>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</si>
  <si>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</si>
  <si>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</si>
  <si>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</si>
  <si>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</si>
  <si>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</si>
  <si>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</si>
  <si>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</si>
  <si>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</si>
  <si>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</si>
  <si>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</si>
  <si>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</si>
  <si>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</si>
  <si>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</si>
  <si>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</si>
  <si>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</si>
  <si>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</si>
  <si>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</si>
  <si>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</si>
  <si>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</si>
  <si>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</si>
  <si>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</si>
  <si>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</si>
  <si>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</si>
  <si>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</si>
  <si>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</si>
  <si>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</si>
  <si>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</si>
  <si>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</si>
  <si>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</si>
  <si>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</si>
  <si>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</si>
  <si>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</si>
  <si>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</si>
  <si>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</si>
  <si>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</si>
  <si>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</si>
  <si>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</si>
  <si>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</si>
  <si>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</si>
  <si>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</si>
  <si>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</si>
  <si>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</si>
  <si>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</si>
  <si>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</si>
  <si>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</si>
  <si>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</si>
  <si>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</si>
  <si>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</si>
  <si>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</si>
  <si>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</si>
  <si>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</si>
  <si>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</si>
  <si>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</si>
  <si>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</si>
  <si>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</si>
  <si>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</si>
  <si>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</si>
  <si>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</si>
  <si>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</si>
  <si>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</si>
  <si>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</si>
  <si>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</si>
  <si>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</si>
  <si>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</si>
  <si>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</si>
  <si>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</si>
  <si>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</si>
  <si>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</si>
  <si>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</si>
  <si>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</si>
  <si>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</si>
  <si>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</si>
  <si>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</si>
  <si>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</si>
  <si>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</si>
  <si>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</si>
  <si>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</si>
  <si>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</si>
  <si>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</si>
  <si>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</si>
  <si>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</si>
  <si>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</si>
  <si>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</si>
  <si>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</si>
  <si>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</si>
  <si>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</si>
  <si>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</si>
  <si>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</si>
  <si>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</si>
  <si>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</si>
  <si>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</si>
  <si>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</si>
  <si>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</si>
  <si>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</si>
  <si>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</si>
  <si>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</si>
  <si>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</si>
  <si>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</si>
  <si>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</si>
  <si>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</si>
  <si>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</si>
  <si>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</si>
  <si>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</si>
  <si>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</si>
  <si>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</si>
  <si>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</si>
  <si>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</si>
  <si>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</si>
  <si>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</si>
  <si>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</si>
  <si>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</si>
  <si>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</si>
  <si>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</si>
  <si>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</si>
  <si>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</si>
  <si>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</si>
  <si>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</si>
  <si>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</si>
  <si>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</si>
  <si>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</si>
  <si>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</si>
  <si>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</si>
  <si>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</si>
  <si>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</si>
  <si>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</si>
  <si>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</si>
  <si>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</si>
  <si>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</si>
  <si>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</si>
  <si>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</si>
  <si>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</si>
  <si>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</si>
  <si>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</si>
  <si>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</si>
  <si>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</si>
  <si>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</si>
  <si>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</si>
  <si>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</si>
  <si>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</si>
  <si>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</si>
  <si>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</si>
  <si>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</si>
  <si>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</si>
  <si>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</si>
  <si>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</si>
  <si>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</si>
  <si>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</si>
  <si>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</si>
  <si>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</si>
  <si>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</si>
  <si>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</si>
  <si>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</si>
  <si>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</si>
  <si>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</si>
  <si>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</si>
  <si>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</si>
  <si>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</si>
  <si>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</si>
  <si>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</si>
  <si>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</si>
  <si>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</si>
  <si>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</si>
  <si>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</si>
  <si>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</si>
  <si>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</si>
  <si>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</si>
  <si>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</si>
  <si>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</si>
  <si>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</si>
  <si>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</si>
  <si>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</si>
  <si>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</si>
  <si>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</si>
  <si>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</si>
  <si>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</si>
  <si>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</si>
  <si>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</si>
  <si>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</si>
  <si>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</si>
  <si>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</si>
  <si>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</si>
  <si>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</si>
  <si>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</si>
  <si>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</si>
  <si>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</si>
  <si>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</si>
  <si>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</si>
  <si>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</si>
  <si>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</si>
  <si>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</si>
  <si>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</si>
  <si>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</si>
  <si>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</si>
  <si>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</si>
  <si>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</si>
  <si>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</si>
  <si>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</si>
  <si>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</si>
  <si>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</si>
  <si>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</si>
  <si>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</si>
  <si>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</si>
  <si>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</si>
  <si>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</si>
  <si>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</si>
  <si>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</si>
  <si>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</si>
  <si>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</si>
  <si>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</si>
  <si>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</si>
  <si>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</si>
  <si>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</si>
  <si>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</si>
  <si>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</si>
  <si>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</si>
  <si>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</si>
  <si>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</si>
  <si>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</si>
  <si>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</si>
  <si>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</si>
  <si>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</si>
  <si>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</si>
  <si>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</si>
  <si>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</si>
  <si>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</si>
  <si>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</si>
  <si>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</si>
  <si>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</si>
  <si>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</si>
  <si>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</si>
  <si>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</si>
  <si>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</si>
  <si>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</si>
  <si>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</si>
  <si>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</si>
  <si>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</si>
  <si>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</si>
  <si>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</si>
  <si>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</si>
  <si>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</si>
  <si>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</si>
  <si>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</si>
  <si>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</si>
  <si>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</si>
  <si>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</si>
  <si>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</si>
  <si>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</si>
  <si>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</si>
  <si>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</si>
  <si>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</si>
  <si>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</si>
  <si>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</si>
  <si>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</si>
  <si>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</si>
  <si>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</si>
  <si>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</si>
  <si>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</si>
  <si>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</si>
  <si>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</si>
  <si>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</si>
  <si>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</si>
  <si>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</si>
  <si>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</si>
  <si>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</si>
  <si>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</si>
  <si>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</si>
  <si>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</si>
  <si>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</si>
  <si>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</si>
  <si>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</si>
  <si>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</si>
  <si>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</si>
  <si>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</si>
  <si>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</si>
  <si>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</si>
  <si>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</si>
  <si>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</si>
  <si>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</si>
  <si>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</si>
  <si>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</si>
  <si>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</si>
  <si>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</si>
  <si>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</si>
  <si>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</si>
  <si>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</si>
  <si>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</si>
  <si>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</si>
  <si>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</si>
  <si>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</si>
  <si>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</si>
  <si>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</si>
  <si>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</si>
  <si>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</si>
  <si>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</si>
  <si>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</si>
  <si>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</si>
  <si>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</si>
  <si>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</si>
  <si>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</si>
  <si>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</si>
  <si>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</si>
  <si>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</si>
  <si>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</si>
  <si>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</si>
  <si>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</si>
  <si>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</si>
  <si>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</si>
  <si>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</si>
  <si>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</si>
  <si>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</si>
  <si>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</si>
  <si>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</si>
  <si>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</si>
  <si>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</si>
  <si>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</si>
  <si>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</si>
  <si>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</si>
  <si>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</si>
  <si>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</si>
  <si>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</si>
  <si>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</si>
  <si>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</si>
  <si>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</si>
  <si>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</si>
  <si>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</si>
  <si>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</si>
  <si>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</si>
  <si>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</si>
  <si>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</si>
  <si>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</si>
  <si>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</si>
  <si>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</si>
  <si>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</si>
  <si>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</si>
  <si>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</si>
  <si>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</si>
  <si>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</si>
  <si>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</si>
  <si>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</si>
  <si>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</si>
  <si>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</si>
  <si>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</si>
  <si>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</si>
  <si>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</si>
  <si>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</si>
  <si>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</si>
  <si>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</si>
  <si>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</si>
  <si>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</si>
  <si>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</si>
  <si>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</si>
  <si>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</si>
  <si>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</si>
  <si>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</si>
  <si>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</si>
  <si>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</si>
  <si>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</si>
  <si>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</si>
  <si>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</si>
  <si>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</si>
  <si>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</si>
  <si>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</si>
  <si>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</si>
  <si>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</si>
  <si>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</si>
  <si>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</si>
  <si>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</si>
  <si>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</si>
  <si>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</si>
  <si>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</si>
  <si>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</si>
  <si>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</si>
  <si>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</si>
  <si>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</si>
  <si>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</si>
  <si>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</si>
  <si>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</si>
  <si>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</si>
  <si>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</si>
  <si>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</si>
  <si>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</si>
  <si>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</si>
  <si>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</si>
  <si>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</si>
  <si>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</si>
  <si>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</si>
  <si>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</si>
  <si>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</si>
  <si>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</si>
  <si>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</si>
  <si>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</si>
  <si>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</si>
  <si>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</si>
  <si>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</si>
  <si>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</si>
  <si>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</si>
  <si>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</si>
  <si>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</si>
  <si>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</si>
  <si>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</si>
  <si>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</si>
  <si>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</si>
  <si>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</si>
  <si>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</si>
  <si>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</si>
  <si>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</si>
  <si>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</si>
  <si>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</si>
  <si>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</si>
  <si>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</si>
  <si>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</si>
  <si>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</si>
  <si>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</si>
  <si>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</si>
  <si>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</si>
  <si>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</si>
  <si>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</si>
  <si>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</si>
  <si>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</si>
  <si>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</si>
  <si>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</si>
  <si>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</si>
  <si>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</si>
  <si>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</si>
  <si>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</si>
  <si>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</si>
  <si>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</si>
  <si>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</si>
  <si>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</si>
  <si>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</si>
  <si>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</si>
  <si>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</si>
  <si>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</si>
  <si>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</si>
  <si>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</si>
  <si>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</si>
  <si>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</si>
  <si>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</si>
  <si>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</si>
  <si>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</si>
  <si>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</si>
  <si>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</si>
  <si>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</si>
  <si>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</si>
  <si>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</si>
  <si>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</si>
  <si>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</si>
  <si>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</si>
  <si>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</si>
  <si>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</si>
  <si>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</si>
  <si>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</si>
  <si>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</si>
  <si>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</si>
  <si>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</si>
  <si>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</si>
  <si>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</si>
  <si>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</si>
  <si>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</si>
  <si>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</si>
  <si>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</si>
  <si>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</si>
  <si>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</si>
  <si>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</si>
  <si>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</si>
  <si>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</si>
  <si>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</si>
  <si>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</si>
  <si>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</si>
  <si>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</si>
  <si>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</si>
  <si>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</si>
  <si>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</si>
  <si>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</si>
  <si>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</si>
  <si>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</si>
  <si>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</si>
  <si>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</si>
  <si>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</si>
  <si>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</si>
  <si>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</si>
  <si>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</si>
  <si>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</si>
  <si>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</si>
  <si>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</si>
  <si>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</si>
  <si>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</si>
  <si>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</si>
  <si>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</si>
  <si>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</si>
  <si>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</si>
  <si>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</si>
  <si>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</si>
  <si>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</si>
  <si>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</si>
  <si>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</si>
  <si>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</si>
  <si>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</si>
  <si>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</si>
  <si>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</si>
  <si>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</si>
  <si>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</si>
  <si>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</si>
  <si>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</si>
  <si>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</si>
  <si>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</si>
  <si>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</si>
  <si>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</si>
  <si>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</si>
  <si>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</si>
  <si>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</si>
  <si>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</si>
  <si>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</si>
  <si>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</si>
  <si>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</si>
  <si>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</si>
  <si>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</si>
  <si>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</si>
  <si>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</si>
  <si>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</si>
  <si>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</si>
  <si>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</si>
  <si>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</si>
  <si>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</si>
  <si>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</si>
  <si>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</si>
  <si>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</si>
  <si>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</si>
  <si>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</si>
  <si>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</si>
  <si>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</si>
  <si>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</si>
  <si>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</si>
  <si>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</si>
  <si>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</si>
  <si>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</si>
  <si>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</si>
  <si>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</si>
  <si>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</si>
  <si>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</si>
  <si>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</si>
  <si>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</si>
  <si>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</si>
  <si>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</si>
  <si>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</si>
  <si>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</si>
  <si>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</si>
  <si>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</si>
  <si>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</si>
  <si>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</si>
  <si>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</si>
  <si>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</si>
  <si>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</si>
  <si>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</si>
  <si>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</si>
  <si>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</si>
  <si>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</si>
  <si>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</si>
  <si>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</si>
  <si>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</si>
  <si>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</si>
  <si>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</si>
  <si>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</si>
  <si>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</si>
  <si>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</si>
  <si>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</si>
  <si>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</si>
  <si>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</si>
  <si>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</si>
  <si>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</si>
  <si>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</si>
  <si>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</si>
  <si>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</si>
  <si>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</si>
  <si>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</si>
  <si>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</si>
  <si>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</si>
  <si>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</si>
  <si>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</si>
  <si>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</si>
  <si>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</si>
  <si>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</si>
  <si>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</si>
  <si>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</si>
  <si>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</si>
  <si>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</si>
  <si>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</si>
  <si>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</si>
  <si>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</si>
  <si>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</si>
  <si>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</si>
  <si>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</si>
  <si>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</si>
  <si>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</si>
  <si>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</si>
  <si>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</si>
  <si>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</si>
  <si>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</si>
  <si>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</si>
  <si>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</si>
  <si>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</si>
  <si>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</si>
  <si>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</si>
  <si>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</si>
  <si>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</si>
  <si>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</si>
  <si>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</si>
  <si>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</si>
  <si>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</si>
  <si>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</si>
  <si>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</si>
  <si>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</si>
  <si>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</si>
  <si>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</si>
  <si>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</si>
  <si>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</si>
  <si>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</si>
  <si>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</si>
  <si>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</si>
  <si>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</si>
  <si>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</si>
  <si>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</si>
  <si>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</si>
  <si>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</si>
  <si>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</si>
  <si>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</si>
  <si>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</si>
  <si>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</si>
  <si>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</si>
  <si>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</si>
  <si>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</si>
  <si>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</si>
  <si>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</si>
  <si>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</si>
  <si>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</si>
  <si>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</si>
  <si>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</si>
  <si>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</si>
  <si>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</si>
  <si>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</si>
  <si>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</si>
  <si>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</si>
  <si>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</si>
  <si>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</si>
  <si>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</si>
  <si>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</si>
  <si>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</si>
  <si>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</si>
  <si>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</si>
  <si>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</si>
  <si>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</si>
  <si>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</si>
  <si>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</si>
  <si>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</si>
  <si>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</si>
  <si>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</si>
  <si>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</si>
  <si>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</si>
  <si>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</si>
  <si>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</si>
  <si>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</si>
  <si>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</si>
  <si>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</si>
  <si>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</si>
  <si>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</si>
  <si>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</si>
  <si>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</si>
  <si>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</si>
  <si>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</si>
  <si>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</si>
  <si>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</si>
  <si>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</si>
  <si>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</si>
  <si>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</si>
  <si>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</si>
  <si>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</si>
  <si>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</si>
  <si>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</si>
  <si>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</si>
  <si>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</si>
  <si>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</si>
  <si>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</si>
  <si>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</si>
  <si>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</si>
  <si>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</si>
  <si>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</si>
  <si>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</si>
  <si>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</si>
  <si>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</si>
  <si>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</si>
  <si>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</si>
  <si>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</si>
  <si>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</si>
  <si>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</si>
  <si>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</si>
  <si>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</si>
  <si>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</si>
  <si>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</si>
  <si>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</si>
  <si>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</si>
  <si>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</si>
  <si>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</si>
  <si>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</si>
  <si>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</si>
  <si>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</si>
  <si>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</si>
  <si>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</si>
  <si>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</si>
  <si>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</si>
  <si>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</si>
  <si>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</si>
  <si>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</si>
  <si>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</si>
  <si>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</si>
  <si>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</si>
  <si>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</si>
  <si>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</si>
  <si>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</si>
  <si>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</si>
  <si>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</si>
  <si>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</si>
  <si>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</si>
  <si>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</si>
  <si>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</si>
  <si>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</si>
  <si>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</si>
  <si>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</si>
  <si>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</si>
  <si>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</si>
  <si>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</si>
  <si>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</si>
  <si>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</si>
  <si>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</si>
  <si>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</si>
  <si>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</si>
  <si>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</si>
  <si>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</si>
  <si>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</si>
  <si>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</si>
  <si>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</si>
  <si>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</si>
  <si>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</si>
  <si>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</si>
  <si>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</si>
  <si>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</si>
  <si>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</si>
  <si>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</si>
  <si>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</si>
  <si>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</si>
  <si>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</si>
  <si>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</si>
  <si>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</si>
  <si>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</si>
  <si>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</si>
  <si>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</si>
  <si>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</si>
  <si>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</si>
  <si>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</si>
  <si>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</si>
  <si>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</si>
  <si>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</si>
  <si>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</si>
  <si>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</si>
  <si>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</si>
  <si>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</si>
  <si>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</si>
  <si>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</si>
  <si>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</si>
  <si>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</si>
  <si>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</si>
  <si>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</si>
  <si>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</si>
  <si>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</si>
  <si>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</si>
  <si>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</si>
  <si>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</si>
  <si>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</si>
  <si>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</si>
  <si>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</si>
  <si>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</si>
  <si>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</si>
  <si>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</si>
  <si>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</si>
  <si>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</si>
  <si>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</si>
  <si>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</si>
  <si>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</si>
  <si>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</si>
  <si>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</si>
  <si>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</si>
  <si>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</si>
  <si>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</si>
  <si>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</si>
  <si>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</si>
  <si>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</si>
  <si>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</si>
  <si>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</si>
  <si>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</si>
  <si>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</si>
  <si>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</si>
  <si>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</si>
  <si>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</si>
  <si>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</si>
  <si>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</si>
  <si>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</si>
  <si>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</si>
  <si>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</si>
  <si>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</si>
  <si>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</si>
  <si>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</si>
  <si>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</si>
  <si>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</si>
  <si>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</si>
  <si>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</si>
  <si>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</si>
  <si>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</si>
  <si>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</si>
  <si>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</si>
  <si>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</si>
  <si>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</si>
  <si>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</si>
  <si>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</si>
  <si>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</si>
  <si>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</si>
  <si>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</si>
  <si>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</si>
  <si>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</si>
  <si>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</si>
  <si>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</si>
  <si>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</si>
  <si>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</si>
  <si>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</si>
  <si>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</si>
  <si>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</si>
  <si>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</si>
  <si>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</si>
  <si>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</si>
  <si>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</si>
  <si>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</si>
  <si>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</si>
  <si>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</si>
  <si>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</si>
  <si>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</si>
  <si>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</si>
  <si>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</si>
  <si>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</si>
  <si>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</si>
  <si>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</si>
  <si>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</si>
  <si>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</si>
  <si>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</si>
  <si>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</si>
  <si>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</si>
  <si>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</si>
  <si>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</si>
  <si>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</si>
  <si>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</si>
  <si>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</si>
  <si>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</si>
  <si>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</si>
  <si>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</si>
  <si>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</si>
  <si>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</si>
  <si>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</si>
  <si>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</si>
  <si>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</si>
  <si>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</si>
  <si>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</si>
  <si>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</si>
  <si>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</si>
  <si>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</si>
  <si>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</si>
  <si>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</si>
  <si>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</si>
  <si>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</si>
  <si>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</si>
  <si>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</si>
  <si>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</si>
  <si>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</si>
  <si>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</si>
  <si>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</si>
  <si>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</si>
  <si>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</si>
  <si>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</si>
  <si>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</si>
  <si>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</si>
  <si>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</si>
  <si>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</si>
  <si>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</si>
  <si>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</si>
  <si>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</si>
  <si>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</si>
  <si>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</si>
  <si>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</si>
  <si>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</si>
  <si>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</si>
  <si>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</si>
  <si>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</si>
  <si>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</si>
  <si>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</si>
  <si>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</si>
  <si>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</si>
  <si>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</si>
  <si>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</si>
  <si>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</si>
  <si>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</si>
  <si>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</si>
  <si>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</si>
  <si>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</si>
  <si>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</si>
  <si>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</si>
  <si>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</si>
  <si>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</si>
  <si>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</si>
  <si>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</si>
  <si>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</si>
  <si>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</si>
  <si>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</si>
  <si>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</si>
  <si>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</si>
  <si>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</si>
  <si>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</si>
  <si>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</si>
  <si>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</si>
  <si>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</si>
  <si>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</si>
  <si>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</si>
  <si>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</si>
  <si>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</si>
  <si>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</si>
  <si>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</si>
  <si>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</si>
  <si>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</si>
  <si>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</si>
  <si>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</si>
  <si>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</si>
  <si>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</si>
  <si>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</si>
  <si>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</si>
  <si>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</si>
  <si>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</si>
  <si>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</si>
  <si>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</si>
  <si>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</si>
  <si>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</si>
  <si>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</si>
  <si>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</si>
  <si>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</si>
  <si>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</si>
  <si>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</si>
  <si>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</si>
  <si>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</si>
  <si>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</si>
  <si>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</si>
  <si>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</si>
  <si>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</si>
  <si>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</si>
  <si>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</si>
  <si>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</si>
  <si>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</si>
  <si>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</si>
  <si>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</si>
  <si>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</si>
  <si>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</si>
  <si>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</si>
  <si>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</si>
  <si>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</si>
  <si>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</si>
  <si>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</si>
  <si>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</si>
  <si>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</si>
  <si>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</si>
  <si>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</si>
  <si>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</si>
  <si>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</si>
  <si>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</si>
  <si>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</si>
  <si>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</si>
  <si>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</si>
  <si>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</si>
  <si>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</si>
  <si>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</si>
  <si>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</si>
  <si>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</si>
  <si>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</si>
  <si>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</si>
  <si>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</si>
  <si>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</si>
  <si>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</si>
  <si>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</si>
  <si>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</si>
  <si>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</si>
  <si>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</si>
  <si>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</si>
  <si>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</si>
  <si>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</si>
  <si>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</si>
  <si>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</si>
  <si>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</si>
  <si>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</si>
  <si>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</si>
  <si>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</si>
  <si>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</si>
  <si>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</si>
  <si>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</si>
  <si>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</si>
  <si>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</si>
  <si>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</si>
  <si>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</si>
  <si>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</si>
  <si>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</si>
  <si>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</si>
  <si>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</si>
  <si>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</si>
  <si>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</si>
  <si>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</si>
  <si>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</si>
  <si>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</si>
  <si>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</si>
  <si>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</si>
  <si>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</si>
  <si>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</si>
  <si>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</si>
  <si>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</si>
  <si>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</si>
  <si>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</si>
  <si>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</si>
  <si>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</si>
  <si>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</si>
  <si>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</si>
  <si>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</si>
  <si>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</si>
  <si>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</si>
  <si>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</si>
  <si>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</si>
  <si>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</si>
  <si>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</si>
  <si>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</si>
  <si>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</si>
  <si>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</si>
  <si>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</si>
  <si>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</si>
  <si>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</si>
  <si>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</si>
  <si>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</si>
  <si>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</si>
  <si>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</si>
  <si>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</si>
  <si>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</si>
  <si>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</si>
  <si>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</si>
  <si>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</si>
  <si>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</si>
  <si>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</si>
  <si>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</si>
  <si>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</si>
  <si>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</si>
  <si>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</si>
  <si>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</si>
  <si>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</si>
  <si>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</si>
  <si>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</si>
  <si>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</si>
  <si>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</si>
  <si>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</si>
  <si>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</si>
  <si>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</si>
  <si>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</si>
  <si>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</si>
  <si>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</si>
  <si>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</si>
  <si>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</si>
  <si>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</si>
  <si>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</si>
  <si>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</si>
  <si>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</si>
  <si>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</si>
  <si>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</si>
  <si>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</si>
  <si>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</si>
  <si>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</si>
  <si>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</si>
  <si>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</si>
  <si>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</si>
  <si>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</si>
  <si>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</si>
  <si>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</si>
  <si>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</si>
  <si>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</si>
  <si>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</si>
  <si>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</si>
  <si>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</si>
  <si>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</si>
  <si>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</si>
  <si>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</si>
  <si>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</si>
  <si>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</si>
  <si>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</si>
  <si>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</si>
  <si>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</si>
  <si>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</si>
  <si>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</si>
  <si>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</si>
  <si>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</si>
  <si>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</si>
  <si>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</si>
  <si>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</si>
  <si>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</si>
  <si>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</si>
  <si>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</si>
  <si>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</si>
  <si>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</si>
  <si>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</si>
  <si>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</si>
  <si>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</si>
  <si>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</si>
  <si>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</si>
  <si>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</si>
  <si>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</si>
  <si>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</si>
  <si>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</si>
  <si>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</si>
  <si>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</si>
  <si>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</si>
  <si>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</si>
  <si>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</si>
  <si>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</si>
  <si>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</si>
  <si>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</si>
  <si>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</si>
  <si>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</si>
  <si>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</si>
  <si>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</si>
  <si>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</si>
  <si>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</si>
  <si>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</si>
  <si>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</si>
  <si>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</si>
  <si>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</si>
  <si>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</si>
  <si>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</si>
  <si>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</si>
  <si>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</si>
  <si>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</si>
  <si>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</si>
  <si>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</si>
  <si>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</si>
  <si>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</si>
  <si>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</si>
  <si>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</si>
  <si>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</si>
  <si>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</si>
  <si>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</si>
  <si>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</si>
  <si>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</si>
  <si>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</si>
  <si>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</si>
  <si>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</si>
  <si>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</si>
  <si>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</si>
  <si>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</si>
  <si>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</si>
  <si>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</si>
  <si>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</si>
  <si>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</si>
  <si>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</si>
  <si>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</si>
  <si>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</si>
  <si>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</si>
  <si>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</si>
  <si>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</si>
  <si>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</si>
  <si>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</si>
  <si>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</si>
  <si>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</si>
  <si>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</si>
  <si>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</si>
  <si>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</si>
  <si>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</si>
  <si>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</si>
  <si>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</si>
  <si>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</si>
  <si>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</si>
  <si>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</si>
  <si>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</si>
  <si>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</si>
  <si>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</si>
  <si>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</si>
  <si>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</si>
  <si>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</si>
  <si>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</si>
  <si>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</si>
  <si>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</si>
  <si>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</si>
  <si>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</si>
  <si>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</si>
  <si>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</si>
  <si>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</si>
  <si>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</si>
  <si>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</si>
  <si>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</si>
  <si>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</si>
  <si>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</si>
  <si>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</si>
  <si>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</si>
  <si>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</si>
  <si>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</si>
  <si>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</si>
  <si>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</si>
  <si>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</si>
  <si>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</si>
  <si>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</si>
  <si>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</si>
  <si>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</si>
  <si>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</si>
  <si>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</si>
  <si>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</si>
  <si>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</si>
  <si>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</si>
  <si>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</si>
  <si>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</si>
  <si>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</si>
  <si>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</si>
  <si>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</si>
  <si>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</si>
  <si>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</si>
  <si>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</si>
  <si>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</si>
  <si>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</si>
  <si>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</si>
  <si>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</si>
  <si>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</si>
  <si>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</si>
  <si>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</si>
  <si>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</si>
  <si>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</si>
  <si>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</si>
  <si>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</si>
  <si>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</si>
  <si>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</si>
  <si>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</si>
  <si>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</si>
  <si>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</si>
  <si>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</si>
  <si>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</si>
  <si>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</si>
  <si>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</si>
  <si>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</si>
  <si>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</si>
  <si>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</si>
  <si>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</si>
  <si>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</si>
  <si>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</si>
  <si>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</si>
  <si>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</si>
  <si>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</si>
  <si>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</si>
  <si>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</si>
  <si>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</si>
  <si>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</si>
  <si>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</si>
  <si>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</si>
  <si>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</si>
  <si>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</si>
  <si>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</si>
  <si>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</si>
  <si>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</si>
  <si>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</si>
  <si>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</si>
  <si>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</si>
  <si>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</si>
  <si>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</si>
  <si>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</si>
  <si>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</si>
  <si>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</si>
  <si>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</si>
  <si>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</si>
  <si>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</si>
  <si>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</si>
  <si>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</si>
  <si>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</si>
  <si>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</si>
  <si>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</si>
  <si>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</si>
  <si>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</si>
  <si>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</si>
  <si>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</si>
  <si>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</si>
  <si>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</si>
  <si>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</si>
  <si>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</si>
  <si>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</si>
  <si>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</si>
  <si>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</si>
  <si>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</si>
  <si>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</si>
  <si>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</si>
  <si>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</si>
  <si>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</si>
  <si>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</si>
  <si>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</si>
  <si>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</si>
  <si>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</si>
  <si>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</si>
  <si>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</si>
  <si>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</si>
  <si>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</si>
  <si>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</si>
  <si>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</si>
  <si>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</si>
  <si>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</si>
  <si>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</si>
  <si>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</si>
  <si>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</si>
  <si>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</si>
  <si>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</si>
  <si>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</si>
  <si>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</si>
  <si>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</si>
  <si>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</si>
  <si>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</si>
  <si>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</si>
  <si>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</si>
  <si>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</si>
  <si>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</si>
  <si>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</si>
  <si>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</si>
  <si>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</si>
  <si>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</si>
  <si>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</si>
  <si>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</si>
  <si>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</si>
  <si>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</si>
  <si>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</si>
  <si>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</si>
  <si>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</si>
  <si>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</si>
  <si>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</si>
  <si>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</si>
  <si>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</si>
  <si>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</si>
  <si>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</si>
  <si>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</si>
  <si>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</si>
  <si>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</si>
  <si>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</si>
  <si>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</si>
  <si>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</si>
  <si>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</si>
  <si>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</si>
  <si>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</si>
  <si>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</si>
  <si>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</si>
  <si>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</si>
  <si>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</si>
  <si>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</si>
  <si>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</si>
  <si>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</si>
  <si>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</si>
  <si>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</si>
  <si>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</si>
  <si>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</si>
  <si>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</si>
  <si>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</si>
  <si>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</si>
  <si>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</si>
  <si>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</si>
  <si>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</si>
  <si>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</si>
  <si>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</si>
  <si>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</si>
  <si>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</si>
  <si>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</si>
  <si>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</si>
  <si>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</si>
  <si>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</si>
  <si>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</si>
  <si>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</si>
  <si>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</si>
  <si>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</si>
  <si>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</si>
  <si>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</si>
  <si>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</si>
  <si>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</si>
  <si>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</si>
  <si>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</si>
  <si>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</si>
  <si>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</si>
  <si>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</si>
  <si>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</si>
  <si>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</si>
  <si>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</si>
  <si>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</si>
  <si>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</si>
  <si>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</si>
  <si>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</si>
  <si>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</si>
  <si>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</si>
  <si>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</si>
  <si>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</si>
  <si>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</si>
  <si>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</si>
  <si>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</si>
  <si>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</si>
  <si>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</si>
  <si>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</si>
  <si>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</si>
  <si>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</si>
  <si>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</si>
  <si>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</si>
  <si>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</si>
  <si>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</si>
  <si>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</si>
  <si>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</si>
  <si>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</si>
  <si>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</si>
  <si>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</si>
  <si>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</si>
  <si>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</si>
  <si>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</si>
  <si>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</si>
  <si>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</si>
  <si>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</si>
  <si>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</si>
  <si>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</si>
  <si>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</si>
  <si>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</si>
  <si>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</si>
  <si>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</si>
  <si>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</si>
  <si>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</si>
  <si>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</si>
  <si>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</si>
  <si>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</si>
  <si>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</si>
  <si>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</si>
  <si>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</si>
  <si>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</si>
  <si>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</si>
  <si>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</si>
  <si>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</si>
  <si>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</si>
  <si>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</si>
  <si>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</si>
  <si>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</si>
  <si>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</si>
  <si>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</si>
  <si>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</si>
  <si>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</si>
  <si>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</si>
  <si>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</si>
  <si>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</si>
  <si>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</si>
  <si>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</si>
  <si>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</si>
  <si>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</si>
  <si>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</si>
  <si>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</si>
  <si>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</si>
  <si>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</si>
  <si>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</si>
  <si>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</si>
  <si>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</si>
  <si>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</si>
  <si>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</si>
  <si>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</si>
  <si>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</si>
  <si>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</si>
  <si>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</si>
  <si>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</si>
  <si>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</si>
  <si>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</si>
  <si>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</si>
  <si>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</si>
  <si>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</si>
  <si>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</si>
  <si>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</si>
  <si>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</si>
  <si>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</si>
  <si>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</si>
  <si>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</si>
  <si>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</si>
  <si>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</si>
  <si>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</si>
  <si>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</si>
  <si>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</si>
  <si>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</si>
  <si>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</si>
  <si>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</si>
  <si>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</si>
  <si>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</si>
  <si>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</si>
  <si>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</si>
  <si>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</si>
  <si>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</si>
  <si>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</si>
  <si>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</si>
  <si>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</si>
  <si>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</si>
  <si>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</si>
  <si>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</si>
  <si>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</si>
  <si>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</si>
  <si>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</si>
  <si>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</si>
  <si>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</si>
  <si>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</si>
  <si>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</si>
  <si>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</si>
  <si>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</si>
  <si>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</si>
  <si>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</si>
  <si>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</si>
  <si>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</si>
  <si>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</si>
  <si>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</si>
  <si>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</si>
  <si>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</si>
  <si>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</si>
  <si>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</si>
  <si>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</si>
  <si>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</si>
  <si>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</si>
  <si>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</si>
  <si>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</si>
  <si>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</si>
  <si>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</si>
  <si>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</si>
  <si>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</si>
  <si>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</si>
  <si>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</si>
  <si>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</si>
  <si>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</si>
  <si>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</si>
  <si>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</si>
  <si>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</si>
  <si>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</si>
  <si>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</si>
  <si>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</si>
  <si>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</si>
  <si>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</si>
  <si>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</si>
  <si>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</si>
  <si>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</si>
  <si>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</si>
  <si>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</si>
  <si>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</si>
  <si>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</si>
  <si>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</si>
  <si>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</si>
  <si>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</si>
  <si>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</si>
  <si>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</si>
  <si>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</si>
  <si>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</si>
  <si>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</si>
  <si>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</si>
  <si>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</si>
  <si>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</si>
  <si>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</si>
  <si>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</si>
  <si>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</si>
  <si>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</si>
  <si>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</si>
  <si>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</si>
  <si>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</si>
  <si>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</si>
  <si>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</si>
  <si>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</si>
  <si>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</si>
  <si>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</si>
  <si>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</si>
  <si>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</si>
  <si>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</si>
  <si>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</si>
  <si>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</si>
  <si>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</si>
  <si>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</si>
  <si>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</si>
  <si>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</si>
  <si>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</si>
  <si>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</si>
  <si>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</si>
  <si>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</si>
  <si>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</si>
  <si>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</si>
  <si>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</si>
  <si>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</si>
  <si>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</si>
  <si>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</si>
  <si>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</si>
  <si>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</si>
  <si>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</si>
  <si>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</si>
  <si>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</si>
  <si>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</si>
  <si>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</si>
  <si>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</si>
  <si>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</si>
  <si>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</si>
  <si>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</si>
  <si>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</si>
  <si>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</si>
  <si>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</si>
  <si>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</si>
  <si>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</si>
  <si>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</si>
  <si>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</si>
  <si>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</si>
  <si>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</si>
  <si>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</si>
  <si>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</si>
  <si>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</si>
  <si>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</si>
  <si>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</si>
  <si>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</si>
  <si>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</si>
  <si>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</si>
  <si>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</si>
  <si>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</si>
  <si>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</si>
  <si>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</si>
  <si>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</si>
  <si>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</si>
  <si>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</si>
  <si>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</si>
  <si>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</si>
  <si>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</si>
  <si>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</si>
  <si>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</si>
  <si>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</si>
  <si>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</si>
  <si>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</si>
  <si>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</si>
  <si>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</si>
  <si>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</si>
  <si>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</si>
  <si>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</si>
  <si>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</si>
  <si>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</si>
  <si>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</si>
  <si>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</si>
  <si>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</si>
  <si>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TT-20251102-01141</t>
  </si>
  <si>
    <t xml:space="preserve">Again down ETA 35 min </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</si>
  <si>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</si>
  <si>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</si>
  <si>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</si>
  <si>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</si>
  <si>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</si>
  <si>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</si>
  <si>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</si>
  <si>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</si>
  <si>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</si>
  <si>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</si>
  <si>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</si>
  <si>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</si>
  <si>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</si>
  <si>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</si>
  <si>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</si>
  <si>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PCM-20251102-00002171</t>
  </si>
  <si>
    <t>lte sector flapping due to rec Module under Arrangment ,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</si>
</sst>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301.03640185185213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45963.984827777778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45963.984827777778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45963.984827777778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45963.984827777778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45963.984827777778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45963.984827777778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45963.984827777778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45963.984827777778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45963.984827777778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45963.984827777778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45963.984827777778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45963.984827777778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45963.984827777778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45963.984827777778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45963.984827777778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45963.984827777778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45963.984827777778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45963.984827777778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45963.984827777778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45963.984827777778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45963.984827777778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45963.984827777778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45963.984827777778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45963.984827777778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45963.984827777778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45963.984827777778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45963.984827777778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45963.984827777778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45963.984827777778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45963.984827777778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45963.984827777778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45963.984827777778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45963.984827777778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45963.984827777778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45963.984827777778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45963.984827777778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45963.984827777778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45963.984827777778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45963.984827777778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45963.984827777778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45963.984827777778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45963.984827777778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45963.984827777778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45963.984827777778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45963.984827777778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45963.984827777778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45963.984827777778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45963.984827777778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45963.984827777778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45963.984827777778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45963.984827777778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45963.984827777778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45963.984827777778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45963.984827777778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45963.984827777778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45963.984827777778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45963.984827777778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45963.984827777778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45963.984827777778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45963.984827777778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45963.984827777778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45963.984827777778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45963.984827777778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45963.984827777778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45963.984827777778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45963.984827777778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45963.984827777778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45963.984827777778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45963.984827777778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45963.984827777778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45963.984827777778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45963.984827777778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45963.984827777778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45963.984827777778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45963.984827777778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45963.984827777778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45963.984827777778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45963.984827777778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45963.984827777778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45963.984827777778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45963.984827777778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45963.984827777778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45963.984827777778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45963.984827777778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45963.984827777778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45963.984827777778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45963.984827777778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45963.984827777778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45963.984827777778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45963.984827777778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45963.984827777778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45963.984827777778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45963.984827777778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45963.984827777778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45963.984827777778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45963.984827777778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45963.984827777778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45963.984827777778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45963.984827777778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45963.984827777778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45963.984827777778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45963.984827777778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45963.984827777778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45963.984827777778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45963.984827777778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45963.984827777778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45963.984827777778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45963.984827777778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45963.984827777778</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45963.984827777778</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138.9849898148168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5.2427444444474531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45963.984827777778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45963.984827777778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45963.984827777778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45963.984827777778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45963.984827777778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45963.984827777778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45963.984827777778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45963.984827777778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45963.984827777778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45963.984827777778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45963.984827777778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45963.984827777778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45963.984827777778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45963.984827777778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45963.984827777778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45963.984827777778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45963.984827777778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45963.984827777778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45963.984827777778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45963.984827777778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45963.984827777778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45963.984827777778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45963.984827777778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45963.984827777778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45963.984827777778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45963.984827777778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45963.984827777778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45963.984827777778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45963.984827777778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45963.984827777778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45963.984827777778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45963.984827777778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45963.984827777778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45963.984827777778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45963.984827777778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45963.984827777778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45963.984827777778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45963.984827777778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45963.984827777778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45963.984827777778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45963.984827777778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45963.984827777778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45963.984827777778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45963.984827777778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45963.984827777778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45963.984827777778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45963.984827777778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45963.984827777778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45963.984827777778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45963.984827777778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45963.984827777778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45963.984827777778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45963.984827777778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45963.984827777778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45963.984827777778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45963.984827777778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45963.984827777778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45963.984827777778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45963.984827777778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45963.984827777778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45963.984827777778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45963.984827777778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45963.984827777778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45963.984827777778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45963.984827777778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45963.984827777778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45963.984827777778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45963.984827777778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45963.984827777778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45963.984827777778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45963.984827777778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45963.984827777778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45963.984827777778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45963.984827777778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45963.984827777778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45963.984827777778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45963.984827777778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45963.984827777778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45963.984827777778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45963.984827777778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45963.984827777778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45963.984827777778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45963.984827777778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45963.984827777778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45963.984827777778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45963.984827777778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45963.984827777778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45963.984827777778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45963.984827777778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45963.984827777778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45963.984827777778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45963.984827777778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45963.984827777778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45963.984827777778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45963.984827777778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45963.984827777778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45963.984827777778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45963.984827777778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45963.984827777778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45963.984827777778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45963.984827777778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45963.984827777778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45963.984827777778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45963.984827777778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45963.984827777778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45963.984827777778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45963.984827777778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45963.984827777778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45963.984827777778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45963.984827777778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45963.984827777778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45963.984827777778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45963.984827777778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45963.984827777778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45963.984827777778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45963.984827777778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45963.984827777778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45963.984827777778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45963.984827777778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45963.984827777778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45963.984827777778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45963.984827777778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45963.984827777778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45963.984827777778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45963.984827777778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45963.984827777778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45963.984827777778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45963.984827777778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45963.984827777778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45963.984827777778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45963.984827777778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45963.984827777778</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3</v>
      </c>
      <c r="D2" s="18" t="s">
        <v>16714</v>
      </c>
      <c r="E2" s="18" t="s">
        <v>39021</v>
      </c>
      <c r="F2" s="20"/>
      <c r="G2" s="21">
        <f t="shared" ref="G2:G42" ca="1" si="0">IFERROR(NOW()-F2,"-")</f>
        <v>45963.984827777778</v>
      </c>
      <c r="H2" s="22">
        <v>45963.971041666664</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62"/>
      <c r="E3" s="18"/>
      <c r="F3" s="20"/>
      <c r="G3" s="21">
        <f t="shared" ca="1" si="0"/>
        <v>45963.984827777778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45963.984827777778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45963.984827777778</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45963.984827777778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45963.984827777778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45963.984827777778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45963.984827777778</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45963.984827777778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45963.984827777778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45963.984827777778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45963.984827777778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45963.984827777778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45963.984827777778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45963.984827777778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45963.984827777778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45963.984827777778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45963.984827777778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45963.984827777778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45963.984827777778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45963.984827777778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45963.984827777778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45963.984827777778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45963.984827777778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45963.984827777778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45963.984827777778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45963.984827777778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45963.984827777778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45963.984827777778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45963.984827777778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45963.984827777778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45963.984827777778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45963.984827777778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45963.984827777778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45963.984827777778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45963.984827777778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45963.984827777778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45963.984827777778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45963.984827777778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45963.984827777778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45963.984827777778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45963.984827777778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45963.984827777778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45963.984827777778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45963.984827777778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45963.984827777778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45963.984827777778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45963.984827777778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45963.984827777778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45963.984827777778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45963.984827777778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45963.984827777778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45963.984827777778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45963.984827777778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45963.984827777778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45963.984827777778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45963.984827777778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45963.984827777778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45963.984827777778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45963.984827777778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45963.984827777778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45963.984827777778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45963.984827777778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45963.984827777778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45963.984827777778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45963.984827777778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45963.984827777778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45963.984827777778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45963.984827777778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45963.984827777778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45963.984827777778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45963.984827777778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45963.984827777778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45963.984827777778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45963.984827777778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45963.984827777778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45963.984827777778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45963.984827777778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45963.984827777778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45963.984827777778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45963.984827777778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45963.984827777778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45963.984827777778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45963.984827777778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45963.984827777778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45963.984827777778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45963.984827777778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45963.984827777778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45963.984827777778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45963.984827777778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45963.984827777778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45963.984827777778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45963.984827777778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45963.984827777778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45963.984827777778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45963.984827777778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45963.984827777778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45963.984827777778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45963.984827777778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45963.984827777778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45963.984827777778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45963.984827777778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45963.984827777778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45963.984827777778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45963.984827777778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45963.984827777778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45963.984827777778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45963.984827777778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45963.984827777778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45963.984827777778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45963.984827777778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45963.984827777778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45963.984827777778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45963.984827777778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45963.984827777778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45963.984827777778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45963.984827777778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45963.984827777778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45963.984827777778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45963.984827777778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45963.984827777778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45963.984827777778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45963.984827777778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45963.984827777778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45963.984827777778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45963.984827777778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45963.984827777778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45963.984827777778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45963.984827777778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45963.984827777778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45963.984827777778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45963.984827777778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45963.984827777778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45963.984827777778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45963.984827777778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45963.984827777778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45963.984827777778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45963.984827777778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45963.984827777778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45963.984827777778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45963.984827777778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45963.984827777778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45963.984827777778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45963.984827777778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45963.984827777778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45963.984827777778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45963.984827777778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45963.984827777778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45963.984827777778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45963.984827777778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45963.984827777778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45963.984827777778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45963.984827777778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45963.984827777778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45963.984827777778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45963.984827777778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45963.984827777778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45963.984827777778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45963.984827777778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45963.984827777778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45963.984827777778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45963.984827777778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45963.984827777778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45963.984827777778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45963.984827777778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45963.984827777778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45963.984827777778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45963.984827777778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45963.984827777778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45963.984827777778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45963.984827777778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45963.984827777778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45963.984827777778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45963.984827777778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45963.984827777778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45963.984827777778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45963.984827777778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45963.984827777778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45963.984827777778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45963.984827777778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45963.984827777778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45963.984827777778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45963.984827777778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45963.984827777778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45963.984827777778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45963.984827777778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45963.984827777778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45963.984827777778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45963.984827777778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45963.984827777778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45963.984827777778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45963.984827777778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45963.984827777778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45963.984827777778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45963.984827777778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45963.984827777778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45963.984827777778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45963.984827777778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45963.984827777778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45963.984827777778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45963.984827777778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45963.984827777778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45963.984827777778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45963.984827777778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45963.984827777778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45963.984827777778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45963.984827777778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45963.984827777778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45963.984827777778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45963.984827777778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45963.984827777778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45963.984827777778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45963.984827777778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45963.984827777778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45963.984827777778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45963.984827777778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45963.984827777778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45963.984827777778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45963.984827777778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45963.984827777778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45963.984827777778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45963.984827777778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45963.984827777778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45963.984827777778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45963.984827777778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45963.984827777778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45963.984827777778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45963.984827777778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45963.984827777778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45963.984827777778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45963.984827777778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45963.984827777778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45963.984827777778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45963.984827777778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45963.984827777778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45963.984827777778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45963.984827777778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45963.984827777778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45963.984827777778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45963.984827777778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45963.984827777778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45963.984827777778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45963.984827777778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45963.984827777778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45963.984827777778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45963.984827777778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45963.984827777778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45963.984827777778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45963.984827777778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45963.984827777778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45963.984827777778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45963.984827777778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45963.984827777778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45963.984827777778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45963.984827777778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45963.984827777778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45963.984827777778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45963.984827777778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45963.984827777778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45963.984827777778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45963.984827777778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45963.984827777778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45963.984827777778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45963.984827777778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45963.984827777778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45963.984827777778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45963.984827777778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45963.984827777778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45963.984827777778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45963.984827777778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45963.984827777778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45963.984827777778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45963.984827777778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45963.984827777778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45963.984827777778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45963.984827777778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45963.984827777778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45963.984827777778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45963.984827777778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45963.984827777778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45963.984827777778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45963.984827777778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45963.984827777778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45963.984827777778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45963.984827777778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45963.984827777778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45963.984827777778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45963.984827777778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45963.984827777778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45963.984827777778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45963.984827777778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45963.984827777778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45963.984827777778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45963.984827777778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45963.984827777778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45963.984827777778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45963.984827777778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45963.984827777778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45963.984827777778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45963.984827777778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45963.984827777778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45963.984827777778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45963.984827777778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45963.984827777778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45963.984827777778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45963.984827777778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45963.984827777778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45963.984827777778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45963.984827777778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45963.984827777778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45963.984827777778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45963.984827777778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45963.984827777778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45963.984827777778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45963.984827777778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45963.984827777778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45963.984827777778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45963.984827777778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45963.984827777778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45963.984827777778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45963.984827777778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45963.984827777778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45963.984827777778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45963.984827777778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45963.984827777778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45963.984827777778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45963.984827777778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45963.984827777778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45963.984827777778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45963.984827777778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45963.984827777778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45963.984827777778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45963.984827777778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45963.984827777778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45963.984827777778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45963.984827777778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45963.984827777778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45963.984827777778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45963.984827777778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45963.984827777778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45963.984827777778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45963.984827777778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45963.984827777778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45963.984827777778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45963.984827777778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45963.984827777778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45963.984827777778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45963.984827777778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45963.984827777778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45963.984827777778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45963.984827777778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45963.984827777778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45963.984827777778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45963.984827777778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45963.984827777778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45963.984827777778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45963.984827777778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45963.984827777778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45963.984827777778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45963.984827777778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45963.984827777778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45963.984827777778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45963.984827777778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45963.984827777778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45963.984827777778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45963.984827777778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45963.984827777778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45963.984827777778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45963.984827777778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45963.984827777778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45963.984827777778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45963.984827777778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45963.984827777778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45963.984827777778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45963.984827777778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45963.984827777778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45963.984827777778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45963.984827777778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45963.984827777778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45963.984827777778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45963.984827777778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45963.984827777778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45963.984827777778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45963.984827777778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45963.984827777778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45963.984827777778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45963.984827777778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45963.984827777778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45963.984827777778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45963.984827777778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45963.984827777778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45963.984827777778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45963.984827777778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45963.984827777778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45963.984827777778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45963.984827777778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45963.984827777778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45963.984827777778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45963.984827777778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45963.984827777778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45963.984827777778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45963.984827777778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45963.984827777778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45963.984827777778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45963.984827777778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45963.984827777778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45963.984827777778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45963.984827777778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45963.984827777778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45963.984827777778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45963.984827777778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45963.984827777778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45963.984827777778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45963.984827777778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45963.984827777778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45963.984827777778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45963.984827777778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45963.984827777778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45963.984827777778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45963.984827777778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45963.984827777778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45963.984827777778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45963.984827777778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45963.984827777778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45963.984827777778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45963.984827777778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45963.984827777778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45963.984827777778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45963.984827777778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45963.984827777778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45963.984827777778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45963.984827777778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45963.984827777778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45963.984827777778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45963.984827777778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45963.984827777778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45963.984827777778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45963.984827777778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45963.984827777778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45963.984827777778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45963.984827777778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45963.984827777778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45963.984827777778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45963.984827777778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45963.984827777778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45963.984827777778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45963.984827777778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45963.984827777778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45963.984827777778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45963.984827777778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45963.984827777778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45963.984827777778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45963.984827777778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45963.984827777778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45963.984827777778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45963.984827777778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45963.984827777778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45963.984827777778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45963.984827777778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45963.984827777778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45963.984827777778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45963.984827777778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45963.984827777778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45963.984827777778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45963.984827777778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45963.984827777778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45963.984827777778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45963.984827777778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45963.984827777778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45963.984827777778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45963.984827777778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45963.984827777778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45963.984827777778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45963.984827777778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45963.984827777778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45963.984827777778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45963.984827777778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45963.984827777778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45963.984827777778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45963.984827777778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45963.984827777778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45963.984827777778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45963.984827777778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45963.984827777778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45963.984827777778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45963.984827777778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45963.984827777778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45963.984827777778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45963.984827777778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45963.984827777778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45963.984827777778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45963.984827777778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45963.984827777778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45963.984827777778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45963.984827777778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45963.984827777778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45963.984827777778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45963.984827777778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45963.984827777778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45963.984827777778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45963.984827777778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45963.984827777778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45963.984827777778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45963.984827777778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45963.984827777778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45963.984827777778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45963.984827777778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45963.984827777778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45963.984827777778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45963.984827777778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45963.984827777778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45963.984827777778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45963.984827777778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45963.984827777778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45963.984827777778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45963.984827777778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45963.984827777778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45963.984827777778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45963.984827777778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45963.984827777778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45963.984827777778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45963.984827777778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45963.984827777778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45963.984827777778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45963.984827777778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45963.984827777778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45963.984827777778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45963.984827777778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45963.984827777778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45963.984827777778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45963.984827777778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45963.984827777778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45963.984827777778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45963.984827777778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45963.984827777778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45963.984827777778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45963.984827777778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45963.984827777778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45963.984827777778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45963.984827777778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45963.984827777778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45963.984827777778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45963.984827777778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45963.984827777778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45963.984827777778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45963.984827777778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45963.984827777778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45963.984827777778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45963.984827777778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45963.984827777778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45963.984827777778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45963.984827777778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45963.984827777778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45963.984827777778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45963.984827777778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45963.984827777778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45963.984827777778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45963.984827777778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45963.984827777778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45963.984827777778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45963.984827777778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45963.984827777778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45963.984827777778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45963.984827777778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45963.984827777778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45963.984827777778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45963.984827777778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45963.984827777778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45963.984827777778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45963.984827777778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45963.984827777778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45963.984827777778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45963.984827777778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45963.984827777778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45963.984827777778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45963.984827777778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45963.984827777778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45963.984827777778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45963.984827777778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45963.984827777778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45963.984827777778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45963.984827777778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45963.984827777778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45963.984827777778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45963.984827777778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45963.984827777778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45963.984827777778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45963.984827777778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45963.984827777778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45963.984827777778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45963.984827777778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45963.984827777778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45963.984827777778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45963.984827777778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45963.984827777778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45963.984827777778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45963.984827777778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45963.984827777778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45963.984827777778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45963.984827777778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45963.984827777778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45963.984827777778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45963.984827777778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45963.984827777778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45963.984827777778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45963.984827777778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45963.984827777778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45963.984827777778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45963.984827777778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45963.984827777778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45963.984827777778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45963.984827777778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45963.984827777778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45963.984827777778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45963.984827777778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45963.984827777778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45963.984827777778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45963.984827777778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45963.984827777778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45963.984827777778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45963.984827777778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45963.984827777778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45963.984827777778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45963.984827777778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45963.984827777778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45963.984827777778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45963.984827777778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45963.984827777778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45963.984827777778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45963.984827777778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45963.984827777778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45963.984827777778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45963.984827777778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45963.984827777778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45963.984827777778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45963.984827777778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45963.984827777778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45963.984827777778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45963.984827777778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45963.984827777778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45963.984827777778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45963.984827777778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45963.984827777778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45963.984827777778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45963.984827777778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45963.984827777778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45963.984827777778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45963.984827777778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45963.984827777778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45963.984827777778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45963.984827777778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45963.984827777778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45963.984827777778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45963.984827777778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45963.984827777778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45963.984827777778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45963.984827777778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45963.984827777778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45963.984827777778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45963.984827777778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45963.984827777778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45963.984827777778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45963.984827777778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45963.984827777778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45963.984827777778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45963.984827777778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45963.984827777778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45963.984827777778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45963.984827777778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45963.984827777778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45963.984827777778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45963.984827777778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45963.984827777778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45963.984827777778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45963.984827777778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45963.984827777778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45963.984827777778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45963.984827777778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45963.984827777778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45963.984827777778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45963.984827777778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45963.984827777778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45963.984827777778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45963.984827777778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45963.984827777778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45963.984827777778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45963.984827777778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45963.984827777778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45963.984827777778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45963.984827777778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45963.984827777778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45963.984827777778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45963.984827777778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45963.984827777778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45963.984827777778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45963.984827777778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45963.984827777778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45963.984827777778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45963.984827777778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45963.984827777778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45963.984827777778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45963.984827777778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45963.984827777778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45963.984827777778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45963.984827777778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45963.984827777778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45963.984827777778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45963.984827777778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45963.984827777778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45963.984827777778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45963.984827777778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45963.984827777778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45963.984827777778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45963.984827777778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45963.984827777778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45963.984827777778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45963.984827777778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45963.984827777778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45963.984827777778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45963.984827777778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45963.984827777778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45963.984827777778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45963.984827777778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45963.984827777778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45963.984827777778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45963.984827777778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45963.984827777778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45963.984827777778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45963.984827777778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45963.984827777778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45963.984827777778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45963.984827777778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45963.984827777778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45963.984827777778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45963.984827777778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45963.984827777778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45963.984827777778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45963.984827777778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45963.984827777778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45963.984827777778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45963.984827777778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45963.984827777778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45963.984827777778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45963.984827777778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45963.984827777778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45963.984827777778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45963.984827777778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45963.984827777778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45963.984827777778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45963.984827777778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45963.984827777778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45963.984827777778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45963.984827777778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45963.984827777778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45963.984827777778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45963.984827777778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45963.984827777778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45963.984827777778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45963.984827777778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45963.984827777778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45963.984827777778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45963.984827777778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45963.984827777778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45963.984827777778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45963.984827777778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45963.984827777778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45963.984827777778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45963.984827777778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45963.984827777778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45963.984827777778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45963.984827777778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45963.984827777778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45963.984827777778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45963.984827777778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45963.984827777778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45963.984827777778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45963.984827777778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45963.984827777778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45963.984827777778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45963.984827777778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45963.984827777778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45963.984827777778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45963.984827777778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45963.984827777778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45963.984827777778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45963.984827777778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45963.984827777778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45963.984827777778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45963.984827777778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45963.984827777778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45963.984827777778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45963.984827777778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45963.984827777778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45963.984827777778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45963.984827777778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45963.984827777778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45963.984827777778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45963.984827777778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45963.984827777778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45963.984827777778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45963.984827777778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45963.984827777778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45963.984827777778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45963.984827777778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45963.984827777778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45963.984827777778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45963.984827777778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45963.984827777778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45963.984827777778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45963.984827777778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45963.984827777778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45963.984827777778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45963.984827777778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45963.984827777778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45963.984827777778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45963.984827777778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45963.984827777778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45963.984827777778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45963.984827777778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45963.984827777778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45963.984827777778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45963.984827777778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45963.984827777778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45963.984827777778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45963.984827777778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45963.984827777778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45963.984827777778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45963.984827777778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45963.984827777778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45963.984827777778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45963.984827777778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45963.984827777778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45963.984827777778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45963.984827777778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45963.984827777778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45963.984827777778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45963.984827777778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45963.984827777778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45963.984827777778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45963.984827777778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45963.984827777778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45963.984827777778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45963.984827777778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45963.984827777778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45963.984827777778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45963.984827777778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45963.984827777778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45963.984827777778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45963.984827777778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45963.984827777778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45963.984827777778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45963.984827777778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45963.984827777778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45963.984827777778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45963.984827777778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45963.984827777778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45963.984827777778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45963.984827777778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45963.984827777778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45963.984827777778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45963.984827777778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45963.984827777778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45963.984827777778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45963.984827777778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45963.984827777778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45963.984827777778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45963.984827777778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45963.984827777778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45963.984827777778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45963.984827777778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45963.984827777778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45963.984827777778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45963.984827777778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45963.984827777778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45963.984827777778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45963.984827777778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45963.984827777778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45963.984827777778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45963.984827777778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45963.984827777778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45963.984827777778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45963.984827777778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45963.984827777778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45963.984827777778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45963.984827777778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45963.984827777778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45963.984827777778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45963.984827777778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45963.984827777778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45963.984827777778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45963.984827777778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45963.984827777778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45963.984827777778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45963.984827777778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45963.984827777778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45963.984827777778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45963.984827777778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45963.984827777778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45963.984827777778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45963.984827777778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45963.984827777778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45963.984827777778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45963.984827777778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45963.984827777778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45963.984827777778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45963.984827777778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45963.984827777778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45963.984827777778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45963.984827777778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45963.984827777778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45963.984827777778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45963.984827777778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45963.984827777778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45963.984827777778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45963.984827777778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45963.984827777778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45963.984827777778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45963.984827777778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45963.984827777778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45963.984827777778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45963.984827777778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45963.984827777778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45963.984827777778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45963.984827777778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45963.984827777778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45963.984827777778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45963.984827777778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45963.984827777778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45963.984827777778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45963.984827777778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45963.984827777778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45963.984827777778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45963.984827777778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45963.984827777778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45963.984827777778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45963.984827777778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45963.984827777778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45963.984827777778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45963.984827777778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45963.984827777778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45963.984827777778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45963.984827777778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45963.984827777778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45963.984827777778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45963.984827777778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45963.984827777778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45963.984827777778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45963.984827777778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45963.984827777778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45963.984827777778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45963.984827777778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45963.984827777778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45963.984827777778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45963.984827777778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45963.984827777778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45963.984827777778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45963.984827777778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45963.984827777778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45963.984827777778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45963.984827777778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45963.984827777778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45963.984827777778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45963.984827777778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45963.984827777778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45963.984827777778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45963.984827777778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45963.984827777778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45963.984827777778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45963.984827777778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45963.984827777778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45963.984827777778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45963.984827777778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45963.984827777778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45963.984827777778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45963.984827777778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45963.984827777778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45963.984827777778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45963.984827777778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45963.984827777778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45963.984827777778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45963.984827777778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45963.984827777778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45963.984827777778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45963.984827777778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45963.984827777778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45963.984827777778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45963.984827777778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45963.984827777778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45963.984827777778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45963.984827777778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45963.984827777778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45963.984827777778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45963.984827777778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45963.984827777778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45963.984827777778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45963.984827777778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45963.984827777778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45963.984827777778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45963.984827777778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45963.984827777778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45963.984827777778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45963.984827777778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45963.984827777778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45963.984827777778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45963.984827777778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45963.984827777778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45963.984827777778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45963.984827777778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45963.984827777778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45963.984827777778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45963.984827777778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45963.984827777778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45963.984827777778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45963.984827777778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45963.984827777778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45963.984827777778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45963.984827777778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45963.984827777778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45963.984827777778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45963.984827777778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45963.984827777778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45963.984827777778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45963.984827777778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45963.984827777778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45963.984827777778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45963.984827777778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45963.984827777778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45963.984827777778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45963.984827777778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45963.984827777778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45963.984827777778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45963.984827777778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45963.984827777778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45963.984827777778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45963.984827777778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45963.984827777778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45963.984827777778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45963.984827777778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45963.984827777778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45963.984827777778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45963.984827777778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45963.984827777778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45963.984827777778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45963.984827777778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45963.984827777778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45963.984827777778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45963.984827777778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45963.984827777778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45963.984827777778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45963.984827777778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45963.984827777778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45963.984827777778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45963.984827777778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45963.984827777778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45963.984827777778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45963.984827777778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45963.984827777778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45963.984827777778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45963.984827777778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45963.984827777778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45963.984827777778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45963.984827777778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45963.984827777778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45963.984827777778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45963.984827777778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45963.984827777778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45963.984827777778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45963.984827777778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45963.984827777778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45963.984827777778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45963.984827777778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45963.984827777778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45963.984827777778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45963.984827777778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45963.984827777778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45963.984827777778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45963.984827777778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45963.984827777778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45963.984827777778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45963.984827777778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260.50411018518207</v>
      </c>
      <c r="H2" s="98">
        <v>45703.474768518521</v>
      </c>
      <c r="I2" s="98" t="str">
        <f>IFERROR(VLOOKUP(D2,DB!A:F,6,0),"")</f>
        <v>SCECO</v>
      </c>
      <c r="J2" s="98" t="str">
        <f>IFERROR(VLOOKUP(D2,DB!A:G,7,0),"")</f>
        <v>Dead</v>
      </c>
      <c r="K2" s="100" t="s">
        <v>39110</v>
      </c>
      <c r="L2" s="93" t="str">
        <f>IFERROR(VLOOKUP(D2,DB!A:I,9,0),"")</f>
        <v>Latis</v>
      </c>
    </row>
    <row r="3" spans="1:16" ht="26.25" customHeight="1">
      <c r="A3" s="118" t="s">
        <v>39111</v>
      </c>
      <c r="B3" s="118" t="str">
        <f>IFERROR(VLOOKUP(D3,DB!A:K,11,0),"")</f>
        <v>R4</v>
      </c>
      <c r="C3" s="119">
        <v>1</v>
      </c>
      <c r="D3" s="120" t="s">
        <v>29054</v>
      </c>
      <c r="E3" s="97" t="s">
        <v>39021</v>
      </c>
      <c r="F3" s="122">
        <v>45963.6562962963</v>
      </c>
      <c r="G3" s="123">
        <f ca="1">IFERROR(NOW()-F3,"")</f>
        <v>0.32853148147842148</v>
      </c>
      <c r="H3" s="122">
        <v>45963.779872685183</v>
      </c>
      <c r="I3" s="118" t="str">
        <f>IFERROR(VLOOKUP(D3,DB!A:F,6,0),"")</f>
        <v>SCECO</v>
      </c>
      <c r="J3" s="118" t="str">
        <f>IFERROR(VLOOKUP(D3,DB!A:G,7,0),"")</f>
        <v>Dead+Dead</v>
      </c>
      <c r="K3" s="124" t="s">
        <v>39112</v>
      </c>
      <c r="L3" s="120" t="str">
        <f>IFERROR(VLOOKUP(D3,DB!A:I,9,0),"")</f>
        <v>Latis</v>
      </c>
    </row>
    <row r="4" spans="1:16" ht="15" customHeight="1">
      <c r="A4" s="118" t="s">
        <v>39113</v>
      </c>
      <c r="B4" s="118" t="str">
        <f>IFERROR(VLOOKUP(D4,DB!A:K,11,0),"")</f>
        <v>R4</v>
      </c>
      <c r="C4" s="119">
        <v>1</v>
      </c>
      <c r="D4" s="120" t="s">
        <v>37288</v>
      </c>
      <c r="E4" s="97" t="s">
        <v>39021</v>
      </c>
      <c r="F4" s="122">
        <v>45963.873611111114</v>
      </c>
      <c r="G4" s="123">
        <f ca="1">IFERROR(NOW()-F4,"")</f>
        <v>0.11121666666440433</v>
      </c>
      <c r="H4" s="122">
        <v>45963.867986111109</v>
      </c>
      <c r="I4" s="118" t="str">
        <f>IFERROR(VLOOKUP(D4,DB!A:F,6,0),"")</f>
        <v>Generator-SG</v>
      </c>
      <c r="J4" s="118" t="str">
        <f>IFERROR(VLOOKUP(D4,DB!A:G,7,0),"")</f>
        <v>Dead</v>
      </c>
      <c r="K4" s="124" t="s">
        <v>39114</v>
      </c>
      <c r="L4" s="120" t="str">
        <f>IFERROR(VLOOKUP(D4,DB!A:I,9,0),"")</f>
        <v>Latis</v>
      </c>
    </row>
    <row r="5" spans="1:16" ht="15" customHeight="1">
      <c r="A5" s="118"/>
      <c r="B5" s="118"/>
      <c r="C5" s="119"/>
      <c r="D5" s="120"/>
      <c r="E5" s="97" t="s">
        <v>39021</v>
      </c>
      <c r="F5" s="122"/>
      <c r="G5" s="123">
        <f ca="1">IFERROR(NOW()-F5,"")</f>
        <v>45963.984827777778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45963.984827777778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45963.984827777778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45963.984827777778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45963.984827777778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45963.984827777778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45963.984827777778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45963.984827777778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45963.984827777778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45963.984827777778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45963.984827777778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45963.984827777778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45963.984827777778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45963.984827777778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45963.984827777778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45963.984827777778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45963.984827777778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45963.984827777778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45963.984827777778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45963.984827777778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45963.984827777778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45963.984827777778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45963.984827777778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45963.984827777778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45963.984827777778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45963.984827777778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45963.984827777778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45963.984827777778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45963.984827777778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45963.984827777778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45963.984827777778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45963.984827777778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45963.984827777778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45963.984827777778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45963.984827777778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45963.984827777778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45963.984827777778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45963.984827777778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45963.984827777778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45963.984827777778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45963.984827777778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45963.984827777778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45963.984827777778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45963.984827777778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45963.984827777778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45963.984827777778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45963.984827777778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45963.984827777778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45963.984827777778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45963.984827777778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45963.984827777778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45963.984827777778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45963.984827777778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45963.984827777778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45963.984827777778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45963.984827777778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45963.984827777778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45963.984827777778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45963.984827777778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45963.984827777778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45963.984827777778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45963.984827777778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45963.984827777778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45963.984827777778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45963.984827777778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45963.984827777778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45963.984827777778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45963.984827777778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45963.984827777778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45963.984827777778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45963.984827777778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45963.984827777778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45963.984827777778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45963.984827777778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45963.984827777778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45963.984827777778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45963.984827777778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45963.984827777778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45963.984827777778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45963.984827777778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45963.984827777778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45963.984827777778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45963.984827777778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45963.984827777778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45963.984827777778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45963.984827777778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45963.984827777778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45963.984827777778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45963.984827777778</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45963.984827777778</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72.152767592589953</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37.795950462961628</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15.32371666666586</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45963.984827777778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45963.984827777778</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45963.984827777778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45963.984827777778</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45963.984827777778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45963.984827777778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45963.984827777778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45963.984827777778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45963.984827777778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45963.984827777778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45963.984827777778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45963.984827777778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45963.984827777778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45963.984827777778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45963.984827777778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45963.984827777778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45963.984827777778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45963.984827777778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45963.984827777778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45963.984827777778</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45963.984827777778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45963.984827777778</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45963.984827777778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45963.984827777778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45963.984827777778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45963.984827777778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45963.984827777778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45963.984827777778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45963.984827777778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45963.984827777778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45963.984827777778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45963.984827777778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45963.984827777778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45963.984827777778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45963.984827777778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45963.984827777778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45963.984827777778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45963.984827777778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45963.984827777778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45963.984827777778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45963.984827777778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45963.984827777778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45963.984827777778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45963.984827777778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45963.984827777778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45963.984827777778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45963.984827777778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45963.984827777778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45963.984827777778</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45963.984827777778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45963.984827777778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45963.984827777778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45963.984827777778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45963.984827777778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45963.984827777778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45963.984827777778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45963.984827777778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45963.984827777778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45963.984827777778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45963.984827777778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45963.984827777778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45963.984827777778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45963.984827777778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45963.984827777778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45963.984827777778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45963.984827777778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45963.984827777778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45963.984827777778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45963.984827777778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45963.984827777778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45963.984827777778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45963.984827777778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45963.984827777778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45963.984827777778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45963.984827777778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45963.984827777778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45963.984827777778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45963.984827777778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45963.984827777778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45963.984827777778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45963.984827777778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45963.984827777778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45963.984827777778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45963.984827777778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45963.984827777778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45963.984827777778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45963.984827777778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45963.984827777778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45963.984827777778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45963.984827777778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45963.984827777778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45963.984827777778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45963.984827777778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45963.984827777778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45963.984827777778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45963.984827777778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45963.984827777778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45963.984827777778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45963.984827777778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45963.984827777778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45963.984827777778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45963.984827777778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45963.984827777778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45963.984827777778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45963.984827777778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45963.984827777778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45963.984827777778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45963.984827777778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45963.984827777778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45963.984827777778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45963.984827777778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45963.984827777778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45963.984827777778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45963.984827777778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45963.984827777778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45963.984827777778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45963.984827777778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45963.984827777778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45963.984827777778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45963.984827777778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45963.984827777778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45963.984827777778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45963.984827777778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45963.984827777778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45963.984827777778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45963.984827777778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45963.984827777778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45963.984827777778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45963.984827777778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45963.984827777778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45963.984827777778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45963.984827777778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45963.984827777778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45963.984827777778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45963.984827777778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45963.984827777778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45963.984827777778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45963.984827777778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45963.984827777778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45963.984827777778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45963.984827777778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45963.984827777778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45963.984827777778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45963.984827777778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45963.984827777778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45963.984827777778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45963.984827777778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45963.984827777778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45963.984827777778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45963.984827777778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45963.984827777778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45963.984827777778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45963.984827777778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45963.984827777778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45963.984827777778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45963.984827777778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45963.984827777778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45963.984827777778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45963.984827777778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45963.984827777778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45963.984827777778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45963.984827777778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45963.984827777778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45963.984827777778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45963.984827777778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45963.984827777778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45963.984827777778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45963.984827777778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45963.984827777778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45963.984827777778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45963.984827777778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45963.984827777778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45963.984827777778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45963.984827777778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45963.984827777778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45963.984827777778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45963.984827777778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45963.984827777778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45963.984827777778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45963.984827777778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45963.984827777778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45963.984827777778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45963.984827777778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45963.984827777778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45963.984827777778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45963.984827777778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45963.984827777778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45963.984827777778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45963.984827777778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45963.984827777778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45963.984827777778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45963.984827777778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45963.984827777778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45963.984827777778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45963.984827777778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45963.984827777778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45963.984827777778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45963.984827777778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45963.984827777778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45963.984827777778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45963.984827777778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45963.984827777778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45963.984827777778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45963.984827777778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45963.984827777778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45963.984827777778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45963.984827777778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45963.984827777778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45963.984827777778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45963.984827777778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45963.984827777778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45963.984827777778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45963.984827777778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45963.984827777778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45963.984827777778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45963.984827777778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45963.984827777778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45963.984827777778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45963.984827777778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45963.984827777778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45963.984827777778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45963.984827777778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45963.984827777778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45963.984827777778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45963.984827777778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45963.984827777778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45963.984827777778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45963.984827777778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45963.984827777778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45963.984827777778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45963.984827777778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45963.984827777778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45963.984827777778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45963.984827777778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45963.984827777778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45963.984827777778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45963.984827777778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45963.984827777778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45963.984827777778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45963.984827777778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45963.984827777778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45963.984827777778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45963.984827777778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45963.984827777778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45963.984827777778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45963.984827777778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45963.984827777778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45963.984827777778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45963.984827777778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45963.984827777778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45963.984827777778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45963.984827777778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45963.984827777778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45963.984827777778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45963.984827777778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45963.984827777778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45963.984827777778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45963.984827777778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45963.984827777778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45963.984827777778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45963.984827777778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45963.984827777778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45963.984827777778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45963.984827777778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45963.984827777778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45963.984827777778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45963.984827777778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45963.984827777778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45963.984827777778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45963.984827777778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45963.984827777778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45963.984827777778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45963.984827777778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45963.984827777778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45963.984827777778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45963.984827777778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45963.984827777778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45963.984827777778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45963.984827777778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45963.984827777778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45963.984827777778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45963.984827777778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45963.984827777778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45963.984827777778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45963.984827777778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45963.984827777778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45963.984827777778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45963.984827777778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45963.984827777778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45963.984827777778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45963.984827777778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45963.984827777778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45963.984827777778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45963.984827777778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45963.984827777778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45963.984827777778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45963.984827777778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45963.984827777778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45963.984827777778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45963.984827777778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45963.984827777778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45963.984827777778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45963.984827777778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45963.984827777778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45963.984827777778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45963.984827777778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45963.984827777778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45963.984827777778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45963.984827777778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45963.984827777778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45963.984827777778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45963.984827777778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45963.984827777778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45963.984827777778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45963.984827777778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45963.984827777778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45963.984827777778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45963.984827777778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45963.984827777778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45963.984827777778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45963.984827777778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45963.984827777778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45963.984827777778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45963.984827777778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45963.984827777778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45963.984827777778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45963.984827777778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45963.984827777778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45963.984827777778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45963.984827777778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45963.984827777778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45963.984827777778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45963.984827777778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45963.984827777778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45963.984827777778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45963.984827777778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45963.984827777778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45963.984827777778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45963.984827777778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45963.984827777778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45963.984827777778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45963.984827777778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45963.984827777778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45963.984827777778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45963.984827777778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45963.984827777778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45963.984827777778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45963.984827777778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45963.984827777778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45963.984827777778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45963.984827777778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45963.984827777778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45963.984827777778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45963.984827777778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45963.984827777778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45963.984827777778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45963.984827777778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45963.984827777778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45963.984827777778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45963.984827777778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45963.984827777778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45963.984827777778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45963.984827777778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45963.984827777778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45963.984827777778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45963.984827777778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45963.984827777778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45963.984827777778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45963.984827777778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45963.984827777778</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tabSelected="1"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45963.62945601852</v>
      </c>
      <c r="G2" s="76">
        <f ca="1">IFERROR(NOW()-F2,"-")</f>
        <v>0.3553717592585599</v>
      </c>
      <c r="H2" s="106">
        <v>45963.634062500001</v>
      </c>
      <c r="I2" s="102" t="str">
        <f>IFERROR(VLOOKUP(D2,DB!A:F,6,0),"")</f>
        <v>SCECO</v>
      </c>
      <c r="J2" s="169" t="str">
        <f>IFERROR(VLOOKUP(D2,DB!A:G,7,0),"")</f>
        <v>In progress</v>
      </c>
      <c r="K2" s="107" t="s">
        <v>39123</v>
      </c>
      <c r="L2" s="108" t="str">
        <f>IFERROR(VLOOKUP(D2,DB!A:I,9,0),"")</f>
        <v>Latis</v>
      </c>
    </row>
    <row r="3" spans="1:16383" ht="31.5" customHeight="1">
      <c r="A3" s="168" t="s">
        <v>39124</v>
      </c>
      <c r="B3" s="169" t="str">
        <f>IFERROR(VLOOKUP(D3,DB!A:K,11,0),"")</f>
        <v>R6</v>
      </c>
      <c r="C3" s="170">
        <v>1</v>
      </c>
      <c r="D3" s="169" t="s">
        <v>37801</v>
      </c>
      <c r="E3" s="102" t="s">
        <v>39021</v>
      </c>
      <c r="F3" s="171">
        <v>45963.89916666667</v>
      </c>
      <c r="G3" s="115">
        <f t="shared" ref="G3:G20" ca="1" si="0">IFERROR(NOW()-F3,"-")</f>
        <v>8.566111110849306E-2</v>
      </c>
      <c r="H3" s="171">
        <v>45963.917685185188</v>
      </c>
      <c r="I3" s="169" t="str">
        <f>IFERROR(VLOOKUP(D3,DB!A:F,6,0),"")</f>
        <v>SCECO</v>
      </c>
      <c r="J3" s="169" t="str">
        <f>IFERROR(VLOOKUP(D3,DB!A:G,7,0),"")</f>
        <v>Dead</v>
      </c>
      <c r="K3" s="172" t="s">
        <v>39125</v>
      </c>
      <c r="L3" s="173" t="str">
        <f>IFERROR(VLOOKUP(D3,DB!A:I,9,0),"")</f>
        <v>Latis</v>
      </c>
    </row>
    <row r="4" spans="1:16383" ht="31.5" customHeight="1">
      <c r="A4" s="168"/>
      <c r="B4" s="169" t="str">
        <f>IFERROR(VLOOKUP(D4,DB!A:K,11,0),"")</f>
        <v/>
      </c>
      <c r="C4" s="170"/>
      <c r="D4" s="169"/>
      <c r="E4" s="102"/>
      <c r="F4" s="171"/>
      <c r="G4" s="115">
        <f t="shared" ca="1" si="0"/>
        <v>45963.984827777778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45963.984827777778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45963.984827777778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45963.984827777778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45963.984827777778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45963.984827777778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45963.984827777778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45963.984827777778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45963.984827777778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45963.984827777778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45963.984827777778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45963.984827777778</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45963.984827777778</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45963.984827777778</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45963.984827777778</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45963.984827777778</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45963.984827777778</v>
      </c>
      <c r="H20" s="171"/>
      <c r="I20" s="169" t="str">
        <f>IFERROR(VLOOKUP(D20,DB!A:F,6,0),"")</f>
        <v/>
      </c>
      <c r="J20" s="169" t="str">
        <f>IFERROR(VLOOKUP(D20,DB!A:G,7,0),"")</f>
        <v/>
      </c>
      <c r="K20" s="172"/>
      <c r="L20" s="173" t="str">
        <f>IFERROR(VLOOKUP(D20,DB!A:I,9,0),"")</f>
        <v/>
      </c>
    </row>
    <row r="21" spans="1:12" ht="31.5" customHeight="1">
      <c r="A21" s="103"/>
      <c r="B21" s="102" t="str">
        <f>IFERROR(VLOOKUP(D21,DB!A:K,11,0),"")</f>
        <v/>
      </c>
      <c r="C21" s="104"/>
      <c r="D21" s="102"/>
      <c r="E21" s="105"/>
      <c r="F21" s="106"/>
      <c r="G21" s="76">
        <f ca="1">IFERROR(NOW()-F21,"-")</f>
        <v>45963.984827777778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45963.984827777778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45963.984827777778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45963.984827777778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45963.984827777778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45963.984827777778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45963.984827777778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45963.984827777778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45963.984827777778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45963.984827777778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45963.984827777778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45963.984827777778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45963.984827777778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45963.984827777778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45963.984827777778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45963.984827777778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45963.984827777778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45963.984827777778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45963.984827777778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45963.984827777778</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3: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2025-11-02T20:40:00Z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