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96" documentId="120_S{2AC9BD13-BADA-5192-A53E-5A8FF88502F6}" xr6:coauthVersionLast="47" xr6:coauthVersionMax="47" xr10:uidLastSave="{0CC50580-D7BB-47DA-8443-116F0C94F33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G3" i="9"/>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<sst xmlns="http://schemas.openxmlformats.org/spreadsheetml/2006/main" count="180282" uniqueCount="39126">
  <si>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</si>
  <si>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</si>
  <si>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</si>
  <si>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</si>
  <si>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</si>
  <si>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</si>
  <si>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</si>
  <si>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</si>
  <si>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</si>
  <si>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</si>
  <si>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</si>
  <si>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</si>
  <si>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</si>
  <si>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</si>
  <si>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</si>
  <si>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</si>
  <si>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</si>
  <si>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</si>
  <si>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</si>
  <si>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</si>
  <si>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</si>
  <si>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</si>
  <si>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</si>
  <si>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</si>
  <si>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</si>
  <si>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</si>
  <si>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</si>
  <si>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</si>
  <si>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</si>
  <si>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</si>
  <si>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</si>
  <si>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</si>
  <si>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</si>
  <si>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</si>
  <si>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</si>
  <si>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</si>
  <si>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</si>
  <si>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</si>
  <si>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</si>
  <si>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</si>
  <si>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</si>
  <si>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</si>
  <si>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</si>
  <si>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</si>
  <si>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</si>
  <si>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</si>
  <si>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</si>
  <si>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</si>
  <si>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</si>
  <si>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</si>
  <si>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</si>
  <si>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</si>
  <si>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</si>
  <si>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</si>
  <si>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</si>
  <si>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</si>
  <si>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</si>
  <si>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</si>
  <si>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</si>
  <si>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</si>
  <si>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</si>
  <si>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</si>
  <si>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</si>
  <si>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</si>
  <si>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</si>
  <si>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</si>
  <si>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</si>
  <si>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</si>
  <si>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</si>
  <si>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</si>
  <si>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</si>
  <si>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</si>
  <si>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</si>
  <si>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</si>
  <si>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</si>
  <si>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</si>
  <si>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</si>
  <si>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</si>
  <si>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</si>
  <si>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</si>
  <si>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</si>
  <si>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</si>
  <si>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</si>
  <si>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</si>
  <si>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</si>
  <si>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</si>
  <si>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</si>
  <si>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</si>
  <si>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</si>
  <si>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</si>
  <si>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</si>
  <si>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</si>
  <si>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</si>
  <si>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</si>
  <si>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</si>
  <si>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</si>
  <si>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</si>
  <si>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</si>
  <si>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</si>
  <si>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</si>
  <si>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</si>
  <si>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</si>
  <si>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</si>
  <si>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</si>
  <si>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</si>
  <si>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</si>
  <si>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</si>
  <si>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</si>
  <si>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</si>
  <si>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</si>
  <si>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</si>
  <si>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</si>
  <si>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</si>
  <si>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</si>
  <si>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</si>
  <si>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</si>
  <si>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</si>
  <si>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</si>
  <si>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</si>
  <si>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</si>
  <si>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</si>
  <si>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</si>
  <si>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</si>
  <si>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</si>
  <si>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</si>
  <si>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</si>
  <si>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</si>
  <si>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</si>
  <si>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</si>
  <si>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</si>
  <si>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</si>
  <si>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</si>
  <si>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</si>
  <si>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</si>
  <si>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</si>
  <si>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</si>
  <si>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</si>
  <si>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</si>
  <si>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</si>
  <si>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</si>
  <si>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</si>
  <si>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</si>
  <si>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</si>
  <si>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</si>
  <si>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</si>
  <si>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</si>
  <si>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</si>
  <si>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</si>
  <si>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</si>
  <si>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</si>
  <si>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</si>
  <si>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</si>
  <si>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</si>
  <si>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</si>
  <si>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</si>
  <si>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</si>
  <si>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</si>
  <si>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</si>
  <si>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</si>
  <si>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</si>
  <si>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</si>
  <si>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</si>
  <si>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</si>
  <si>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</si>
  <si>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</si>
  <si>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</si>
  <si>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</si>
  <si>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</si>
  <si>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</si>
  <si>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</si>
  <si>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</si>
  <si>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</si>
  <si>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</si>
  <si>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</si>
  <si>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</si>
  <si>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</si>
  <si>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</si>
  <si>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</si>
  <si>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</si>
  <si>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</si>
  <si>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</si>
  <si>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</si>
  <si>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</si>
  <si>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</si>
  <si>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</si>
  <si>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</si>
  <si>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</si>
  <si>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</si>
  <si>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</si>
  <si>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</si>
  <si>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</si>
  <si>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</si>
  <si>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</si>
  <si>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</si>
  <si>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</si>
  <si>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</si>
  <si>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</si>
  <si>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</si>
  <si>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</si>
  <si>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</si>
  <si>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</si>
  <si>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</si>
  <si>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</si>
  <si>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</si>
  <si>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</si>
  <si>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</si>
  <si>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</si>
  <si>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</si>
  <si>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</si>
  <si>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</si>
  <si>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</si>
  <si>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</si>
  <si>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</si>
  <si>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</si>
  <si>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</si>
  <si>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</si>
  <si>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</si>
  <si>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</si>
  <si>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</si>
  <si>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</si>
  <si>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</si>
  <si>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</si>
  <si>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</si>
  <si>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</si>
  <si>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</si>
  <si>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</si>
  <si>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</si>
  <si>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</si>
  <si>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</si>
  <si>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</si>
  <si>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</si>
  <si>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</si>
  <si>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</si>
  <si>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</si>
  <si>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</si>
  <si>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</si>
  <si>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</si>
  <si>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</si>
  <si>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</si>
  <si>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</si>
  <si>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</si>
  <si>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</si>
  <si>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</si>
  <si>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</si>
  <si>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</si>
  <si>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</si>
  <si>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</si>
  <si>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</si>
  <si>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</si>
  <si>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</si>
  <si>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</si>
  <si>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</si>
  <si>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</si>
  <si>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</si>
  <si>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</si>
  <si>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</si>
  <si>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</si>
  <si>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</si>
  <si>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</si>
  <si>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</si>
  <si>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</si>
  <si>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</si>
  <si>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</si>
  <si>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</si>
  <si>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</si>
  <si>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</si>
  <si>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</si>
  <si>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</si>
  <si>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</si>
  <si>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</si>
  <si>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</si>
  <si>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</si>
  <si>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</si>
  <si>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</si>
  <si>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</si>
  <si>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</si>
  <si>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</si>
  <si>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</si>
  <si>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</si>
  <si>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</si>
  <si>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</si>
  <si>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</si>
  <si>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</si>
  <si>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</si>
  <si>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</si>
  <si>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</si>
  <si>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</si>
  <si>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</si>
  <si>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</si>
  <si>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</si>
  <si>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</si>
  <si>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</si>
  <si>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</si>
  <si>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</si>
  <si>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</si>
  <si>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</si>
  <si>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</si>
  <si>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</si>
  <si>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</si>
  <si>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</si>
  <si>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</si>
  <si>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</si>
  <si>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</si>
  <si>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</si>
  <si>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</si>
  <si>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</si>
  <si>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</si>
  <si>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</si>
  <si>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</si>
  <si>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</si>
  <si>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</si>
  <si>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</si>
  <si>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</si>
  <si>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</si>
  <si>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</si>
  <si>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</si>
  <si>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</si>
  <si>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</si>
  <si>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</si>
  <si>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</si>
  <si>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</si>
  <si>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</si>
  <si>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</si>
  <si>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</si>
  <si>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</si>
  <si>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</si>
  <si>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</si>
  <si>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</si>
  <si>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</si>
  <si>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</si>
  <si>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</si>
  <si>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</si>
  <si>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</si>
  <si>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</si>
  <si>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</si>
  <si>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</si>
  <si>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</si>
  <si>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</si>
  <si>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</si>
  <si>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</si>
  <si>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</si>
  <si>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</si>
  <si>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</si>
  <si>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</si>
  <si>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</si>
  <si>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</si>
  <si>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</si>
  <si>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</si>
  <si>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</si>
  <si>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</si>
  <si>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</si>
  <si>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</si>
  <si>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</si>
  <si>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</si>
  <si>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</si>
  <si>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</si>
  <si>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</si>
  <si>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</si>
  <si>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</si>
  <si>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</si>
  <si>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</si>
  <si>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</si>
  <si>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</si>
  <si>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</si>
  <si>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</si>
  <si>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</si>
  <si>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</si>
  <si>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</si>
  <si>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</si>
  <si>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</si>
  <si>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</si>
  <si>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</si>
  <si>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</si>
  <si>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</si>
  <si>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</si>
  <si>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</si>
  <si>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</si>
  <si>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</si>
  <si>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</si>
  <si>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</si>
  <si>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</si>
  <si>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</si>
  <si>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</si>
  <si>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</si>
  <si>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</si>
  <si>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</si>
  <si>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</si>
  <si>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</si>
  <si>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</si>
  <si>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</si>
  <si>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</si>
  <si>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</si>
  <si>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</si>
  <si>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</si>
  <si>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</si>
  <si>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</si>
  <si>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</si>
  <si>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</si>
  <si>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</si>
  <si>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</si>
  <si>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</si>
  <si>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</si>
  <si>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</si>
  <si>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</si>
  <si>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</si>
  <si>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</si>
  <si>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</si>
  <si>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</si>
  <si>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</si>
  <si>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</si>
  <si>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</si>
  <si>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</si>
  <si>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</si>
  <si>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</si>
  <si>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</si>
  <si>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</si>
  <si>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</si>
  <si>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</si>
  <si>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</si>
  <si>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</si>
  <si>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</si>
  <si>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</si>
  <si>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</si>
  <si>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</si>
  <si>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</si>
  <si>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</si>
  <si>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</si>
  <si>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</si>
  <si>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</si>
  <si>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</si>
  <si>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</si>
  <si>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</si>
  <si>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</si>
  <si>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</si>
  <si>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</si>
  <si>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</si>
  <si>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</si>
  <si>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</si>
  <si>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</si>
  <si>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</si>
  <si>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</si>
  <si>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</si>
  <si>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</si>
  <si>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</si>
  <si>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</si>
  <si>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</si>
  <si>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</si>
  <si>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</si>
  <si>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</si>
  <si>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</si>
  <si>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</si>
  <si>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</si>
  <si>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</si>
  <si>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</si>
  <si>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</si>
  <si>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</si>
  <si>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</si>
  <si>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</si>
  <si>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</si>
  <si>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</si>
  <si>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</si>
  <si>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</si>
  <si>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</si>
  <si>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</si>
  <si>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</si>
  <si>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</si>
  <si>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</si>
  <si>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</si>
  <si>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</si>
  <si>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</si>
  <si>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</si>
  <si>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</si>
  <si>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</si>
  <si>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</si>
  <si>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</si>
  <si>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</si>
  <si>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</si>
  <si>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</si>
  <si>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</si>
  <si>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</si>
  <si>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</si>
  <si>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</si>
  <si>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</si>
  <si>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</si>
  <si>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</si>
  <si>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</si>
  <si>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</si>
  <si>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</si>
  <si>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</si>
  <si>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</si>
  <si>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</si>
  <si>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</si>
  <si>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</si>
  <si>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</si>
  <si>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</si>
  <si>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</si>
  <si>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</si>
  <si>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</si>
  <si>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</si>
  <si>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</si>
  <si>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</si>
  <si>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</si>
  <si>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</si>
  <si>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</si>
  <si>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</si>
  <si>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</si>
  <si>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</si>
  <si>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</si>
  <si>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</si>
  <si>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</si>
  <si>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</si>
  <si>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</si>
  <si>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</si>
  <si>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</si>
  <si>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</si>
  <si>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</si>
  <si>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</si>
  <si>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</si>
  <si>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</si>
  <si>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</si>
  <si>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</si>
  <si>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</si>
  <si>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</si>
  <si>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</si>
  <si>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</si>
  <si>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</si>
  <si>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</si>
  <si>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</si>
  <si>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</si>
  <si>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</si>
  <si>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</si>
  <si>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</si>
  <si>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</si>
  <si>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</si>
  <si>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</si>
  <si>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</si>
  <si>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</si>
  <si>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</si>
  <si>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</si>
  <si>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</si>
  <si>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</si>
  <si>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</si>
  <si>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</si>
  <si>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</si>
  <si>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</si>
  <si>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</si>
  <si>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</si>
  <si>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</si>
  <si>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</si>
  <si>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</si>
  <si>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</si>
  <si>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</si>
  <si>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</si>
  <si>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</si>
  <si>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</si>
  <si>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</si>
  <si>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</si>
  <si>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</si>
  <si>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</si>
  <si>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</si>
  <si>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</si>
  <si>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</si>
  <si>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</si>
  <si>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</si>
  <si>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</si>
  <si>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</si>
  <si>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</si>
  <si>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</si>
  <si>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</si>
  <si>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</si>
  <si>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</si>
  <si>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</si>
  <si>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</si>
  <si>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</si>
  <si>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</si>
  <si>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</si>
  <si>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</si>
  <si>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</si>
  <si>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</si>
  <si>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</si>
  <si>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</si>
  <si>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</si>
  <si>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</si>
  <si>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</si>
  <si>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</si>
  <si>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</si>
  <si>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</si>
  <si>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</si>
  <si>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</si>
  <si>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</si>
  <si>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</si>
  <si>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</si>
  <si>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</si>
  <si>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</si>
  <si>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</si>
  <si>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</si>
  <si>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</si>
  <si>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</si>
  <si>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</si>
  <si>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</si>
  <si>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</si>
  <si>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</si>
  <si>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</si>
  <si>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</si>
  <si>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</si>
  <si>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</si>
  <si>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</si>
  <si>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</si>
  <si>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</si>
  <si>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</si>
  <si>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</si>
  <si>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</si>
  <si>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</si>
  <si>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</si>
  <si>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</si>
  <si>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</si>
  <si>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</si>
  <si>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</si>
  <si>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</si>
  <si>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</si>
  <si>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</si>
  <si>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</si>
  <si>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</si>
  <si>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</si>
  <si>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</si>
  <si>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</si>
  <si>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</si>
  <si>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</si>
  <si>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</si>
  <si>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</si>
  <si>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</si>
  <si>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</si>
  <si>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</si>
  <si>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</si>
  <si>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</si>
  <si>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</si>
  <si>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</si>
  <si>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</si>
  <si>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</si>
  <si>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</si>
  <si>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</si>
  <si>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</si>
  <si>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</si>
  <si>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</si>
  <si>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</si>
  <si>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</si>
  <si>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</si>
  <si>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</si>
  <si>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</si>
  <si>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</si>
  <si>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</si>
  <si>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</si>
  <si>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</si>
  <si>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</si>
  <si>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</si>
  <si>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</si>
  <si>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</si>
  <si>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</si>
  <si>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</si>
  <si>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</si>
  <si>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</si>
  <si>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</si>
  <si>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</si>
  <si>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</si>
  <si>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</si>
  <si>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</si>
  <si>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</si>
  <si>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</si>
  <si>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</si>
  <si>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</si>
  <si>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</si>
  <si>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</si>
  <si>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</si>
  <si>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</si>
  <si>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</si>
  <si>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</si>
  <si>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</si>
  <si>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</si>
  <si>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</si>
  <si>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</si>
  <si>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</si>
  <si>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</si>
  <si>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</si>
  <si>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</si>
  <si>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</si>
  <si>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</si>
  <si>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</si>
  <si>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</si>
  <si>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</si>
  <si>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</si>
  <si>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</si>
  <si>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</si>
  <si>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</si>
  <si>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</si>
  <si>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</si>
  <si>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</si>
  <si>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</si>
  <si>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</si>
  <si>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</si>
  <si>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</si>
  <si>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</si>
  <si>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</si>
  <si>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</si>
  <si>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</si>
  <si>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</si>
  <si>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</si>
  <si>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</si>
  <si>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</si>
  <si>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</si>
  <si>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</si>
  <si>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</si>
  <si>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</si>
  <si>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</si>
  <si>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</si>
  <si>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</si>
  <si>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</si>
  <si>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</si>
  <si>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</si>
  <si>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</si>
  <si>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</si>
  <si>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</si>
  <si>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</si>
  <si>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</si>
  <si>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</si>
  <si>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</si>
  <si>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</si>
  <si>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</si>
  <si>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</si>
  <si>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</si>
  <si>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</si>
  <si>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</si>
  <si>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</si>
  <si>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</si>
  <si>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</si>
  <si>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</si>
  <si>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</si>
  <si>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</si>
  <si>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</si>
  <si>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</si>
  <si>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</si>
  <si>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</si>
  <si>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</si>
  <si>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</si>
  <si>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</si>
  <si>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</si>
  <si>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</si>
  <si>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</si>
  <si>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</si>
  <si>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</si>
  <si>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</si>
  <si>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</si>
  <si>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</si>
  <si>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</si>
  <si>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</si>
  <si>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</si>
  <si>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</si>
  <si>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</si>
  <si>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</si>
  <si>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</si>
  <si>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</si>
  <si>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</si>
  <si>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</si>
  <si>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</si>
  <si>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</si>
  <si>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</si>
  <si>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</si>
  <si>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</si>
  <si>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</si>
  <si>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</si>
  <si>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</si>
  <si>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</si>
  <si>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</si>
  <si>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</si>
  <si>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</si>
  <si>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</si>
  <si>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</si>
  <si>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</si>
  <si>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</si>
  <si>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</si>
  <si>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</si>
  <si>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</si>
  <si>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</si>
  <si>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</si>
  <si>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</si>
  <si>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</si>
  <si>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</si>
  <si>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</si>
  <si>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</si>
  <si>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</si>
  <si>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</si>
  <si>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</si>
  <si>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</si>
  <si>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</si>
  <si>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</si>
  <si>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</si>
  <si>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</si>
  <si>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</si>
  <si>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</si>
  <si>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</si>
  <si>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</si>
  <si>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</si>
  <si>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</si>
  <si>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</si>
  <si>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</si>
  <si>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</si>
  <si>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</si>
  <si>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</si>
  <si>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</si>
  <si>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</si>
  <si>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</si>
  <si>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</si>
  <si>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</si>
  <si>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</si>
  <si>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</si>
  <si>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</si>
  <si>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</si>
  <si>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</si>
  <si>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</si>
  <si>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</si>
  <si>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</si>
  <si>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</si>
  <si>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</si>
  <si>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</si>
  <si>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</si>
  <si>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</si>
  <si>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</si>
  <si>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</si>
  <si>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</si>
  <si>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</si>
  <si>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</si>
  <si>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</si>
  <si>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</si>
  <si>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</si>
  <si>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</si>
  <si>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</si>
  <si>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</si>
  <si>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</si>
  <si>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</si>
  <si>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</si>
  <si>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</si>
  <si>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</si>
  <si>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</si>
  <si>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</si>
  <si>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</si>
  <si>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</si>
  <si>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</si>
  <si>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</si>
  <si>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</si>
  <si>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</si>
  <si>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</si>
  <si>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</si>
  <si>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</si>
  <si>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</si>
  <si>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</si>
  <si>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</si>
  <si>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</si>
  <si>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</si>
  <si>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</si>
  <si>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</si>
  <si>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</si>
  <si>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</si>
  <si>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</si>
  <si>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</si>
  <si>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</si>
  <si>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</si>
  <si>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</si>
  <si>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</si>
  <si>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</si>
  <si>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</si>
  <si>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</si>
  <si>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</si>
  <si>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</si>
  <si>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</si>
  <si>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</si>
  <si>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</si>
  <si>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</si>
  <si>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</si>
  <si>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</si>
  <si>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</si>
  <si>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</si>
  <si>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</si>
  <si>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</si>
  <si>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</si>
  <si>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</si>
  <si>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</si>
  <si>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</si>
  <si>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</si>
  <si>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</si>
  <si>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</si>
  <si>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</si>
  <si>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</si>
  <si>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</si>
  <si>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</si>
  <si>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</si>
  <si>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</si>
  <si>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</si>
  <si>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</si>
  <si>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</si>
  <si>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</si>
  <si>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</si>
  <si>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</si>
  <si>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</si>
  <si>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</si>
  <si>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</si>
  <si>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</si>
  <si>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</si>
  <si>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</si>
  <si>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</si>
  <si>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</si>
  <si>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</si>
  <si>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</si>
  <si>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</si>
  <si>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</si>
  <si>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</si>
  <si>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</si>
  <si>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</si>
  <si>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</si>
  <si>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</si>
  <si>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</si>
  <si>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</si>
  <si>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</si>
  <si>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</si>
  <si>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</si>
  <si>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</si>
  <si>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</si>
  <si>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</si>
  <si>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</si>
  <si>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</si>
  <si>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</si>
  <si>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</si>
  <si>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</si>
  <si>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</si>
  <si>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</si>
  <si>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</si>
  <si>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</si>
  <si>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</si>
  <si>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</si>
  <si>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</si>
  <si>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</si>
  <si>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</si>
  <si>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</si>
  <si>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</si>
  <si>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</si>
  <si>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</si>
  <si>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</si>
  <si>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</si>
  <si>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</si>
  <si>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</si>
  <si>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</si>
  <si>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</si>
  <si>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</si>
  <si>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</si>
  <si>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</si>
  <si>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</si>
  <si>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</si>
  <si>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</si>
  <si>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</si>
  <si>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</si>
  <si>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</si>
  <si>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</si>
  <si>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</si>
  <si>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</si>
  <si>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</si>
  <si>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</si>
  <si>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</si>
  <si>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</si>
  <si>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</si>
  <si>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</si>
  <si>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</si>
  <si>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</si>
  <si>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</si>
  <si>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</si>
  <si>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</si>
  <si>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</si>
  <si>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</si>
  <si>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</si>
  <si>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</si>
  <si>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</si>
  <si>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</si>
  <si>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</si>
  <si>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</si>
  <si>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</si>
  <si>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</si>
  <si>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</si>
  <si>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</si>
  <si>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</si>
  <si>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</si>
  <si>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</si>
  <si>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</si>
  <si>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</si>
  <si>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</si>
  <si>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</si>
  <si>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</si>
  <si>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</si>
  <si>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</si>
  <si>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</si>
  <si>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</si>
  <si>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</si>
  <si>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</si>
  <si>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</si>
  <si>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</si>
  <si>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</si>
  <si>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</si>
  <si>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</si>
  <si>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</si>
  <si>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</si>
  <si>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</si>
  <si>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</si>
  <si>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</si>
  <si>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</si>
  <si>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</si>
  <si>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</si>
  <si>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</si>
  <si>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</si>
  <si>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</si>
  <si>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</si>
  <si>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</si>
  <si>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</si>
  <si>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</si>
  <si>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</si>
  <si>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</si>
  <si>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</si>
  <si>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</si>
  <si>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</si>
  <si>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</si>
  <si>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</si>
  <si>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</si>
  <si>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</si>
  <si>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</si>
  <si>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</si>
  <si>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</si>
  <si>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</si>
  <si>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</si>
  <si>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</si>
  <si>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</si>
  <si>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</si>
  <si>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</si>
  <si>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</si>
  <si>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</si>
  <si>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</si>
  <si>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</si>
  <si>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</si>
  <si>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</si>
  <si>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</si>
  <si>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</si>
  <si>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</si>
  <si>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</si>
  <si>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</si>
  <si>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</si>
  <si>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</si>
  <si>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</si>
  <si>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</si>
  <si>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</si>
  <si>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</si>
  <si>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</si>
  <si>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</si>
  <si>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</si>
  <si>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</si>
  <si>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</si>
  <si>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</si>
  <si>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</si>
  <si>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</si>
  <si>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</si>
  <si>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</si>
  <si>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</si>
  <si>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</si>
  <si>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</si>
  <si>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</si>
  <si>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</si>
  <si>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</si>
  <si>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</si>
  <si>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</si>
  <si>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</si>
  <si>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</si>
  <si>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</si>
  <si>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</si>
  <si>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</si>
  <si>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</si>
  <si>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</si>
  <si>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</si>
  <si>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</si>
  <si>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</si>
  <si>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</si>
  <si>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</si>
  <si>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</si>
  <si>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</si>
  <si>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</si>
  <si>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</si>
  <si>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</si>
  <si>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</si>
  <si>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</si>
  <si>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</si>
  <si>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</si>
  <si>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</si>
  <si>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</si>
  <si>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</si>
  <si>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</si>
  <si>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</si>
  <si>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</si>
  <si>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</si>
  <si>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</si>
  <si>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</si>
  <si>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</si>
  <si>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</si>
  <si>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</si>
  <si>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</si>
  <si>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</si>
  <si>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</si>
  <si>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</si>
  <si>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</si>
  <si>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</si>
  <si>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</si>
  <si>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</si>
  <si>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</si>
  <si>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</si>
  <si>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</si>
  <si>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</si>
  <si>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</si>
  <si>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</si>
  <si>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</si>
  <si>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</si>
  <si>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</si>
  <si>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</si>
  <si>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</si>
  <si>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</si>
  <si>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</si>
  <si>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</si>
  <si>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</si>
  <si>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</si>
  <si>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</si>
  <si>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</si>
  <si>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</si>
  <si>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</si>
  <si>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</si>
  <si>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</si>
  <si>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</si>
  <si>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</si>
  <si>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</si>
  <si>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</si>
  <si>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</si>
  <si>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</si>
  <si>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</si>
  <si>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</si>
  <si>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</si>
  <si>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</si>
  <si>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</si>
  <si>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</si>
  <si>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</si>
  <si>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</si>
  <si>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</si>
  <si>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</si>
  <si>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</si>
  <si>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</si>
  <si>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</si>
  <si>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</si>
  <si>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</si>
  <si>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</si>
  <si>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</si>
  <si>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</si>
  <si>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</si>
  <si>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</si>
  <si>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</si>
  <si>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</si>
  <si>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</si>
  <si>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</si>
  <si>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</si>
  <si>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</si>
  <si>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</si>
  <si>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</si>
  <si>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</si>
  <si>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</si>
  <si>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</si>
  <si>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</si>
  <si>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</si>
  <si>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</si>
  <si>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</si>
  <si>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</si>
  <si>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</si>
  <si>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</si>
  <si>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</si>
  <si>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</si>
  <si>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</si>
  <si>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</si>
  <si>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</si>
  <si>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</si>
  <si>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</si>
  <si>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</si>
  <si>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</si>
  <si>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</si>
  <si>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</si>
  <si>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</si>
  <si>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</si>
  <si>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</si>
  <si>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</si>
  <si>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</si>
  <si>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</si>
  <si>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</si>
  <si>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</si>
  <si>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</si>
  <si>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</si>
  <si>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</si>
  <si>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</si>
  <si>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</si>
  <si>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</si>
  <si>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</si>
  <si>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</si>
  <si>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</si>
  <si>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</si>
  <si>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</si>
  <si>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</si>
  <si>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</si>
  <si>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</si>
  <si>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</si>
  <si>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</si>
  <si>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</si>
  <si>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</si>
  <si>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</si>
  <si>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</si>
  <si>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</si>
  <si>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</si>
  <si>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</si>
  <si>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</si>
  <si>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</si>
  <si>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</si>
  <si>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</si>
  <si>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</si>
  <si>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</si>
  <si>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</si>
  <si>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</si>
  <si>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</si>
  <si>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</si>
  <si>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</si>
  <si>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</si>
  <si>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</si>
  <si>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</si>
  <si>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</si>
  <si>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</si>
  <si>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</si>
  <si>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</si>
  <si>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</si>
  <si>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</si>
  <si>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</si>
  <si>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</si>
  <si>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</si>
  <si>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</si>
  <si>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</si>
  <si>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</si>
  <si>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</si>
  <si>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</si>
  <si>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</si>
  <si>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</si>
  <si>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</si>
  <si>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</si>
  <si>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</si>
  <si>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</si>
  <si>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</si>
  <si>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</si>
  <si>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</si>
  <si>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</si>
  <si>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</si>
  <si>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</si>
  <si>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</si>
  <si>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</si>
  <si>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</si>
  <si>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</si>
  <si>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</si>
  <si>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</si>
  <si>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</si>
  <si>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</si>
  <si>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</si>
  <si>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</si>
  <si>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</si>
  <si>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</si>
  <si>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</si>
  <si>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</si>
  <si>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</si>
  <si>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</si>
  <si>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</si>
  <si>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</si>
  <si>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</si>
  <si>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</si>
  <si>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</si>
  <si>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</si>
  <si>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</si>
  <si>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</si>
  <si>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</si>
  <si>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</si>
  <si>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</si>
  <si>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</si>
  <si>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</si>
  <si>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</si>
  <si>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</si>
  <si>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</si>
  <si>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</si>
  <si>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</si>
  <si>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</si>
  <si>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</si>
  <si>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</si>
  <si>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</si>
  <si>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</si>
  <si>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</si>
  <si>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</si>
  <si>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</si>
  <si>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</si>
  <si>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</si>
  <si>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</si>
  <si>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</si>
  <si>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</si>
  <si>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</si>
  <si>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</si>
  <si>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</si>
  <si>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</si>
  <si>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</si>
  <si>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</si>
  <si>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</si>
  <si>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</si>
  <si>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</si>
  <si>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</si>
  <si>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</si>
  <si>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</si>
  <si>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</si>
  <si>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</si>
  <si>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</si>
  <si>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</si>
  <si>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</si>
  <si>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</si>
  <si>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</si>
  <si>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</si>
  <si>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</si>
  <si>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</si>
  <si>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</si>
  <si>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</si>
  <si>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</si>
  <si>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</si>
  <si>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</si>
  <si>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</si>
  <si>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</si>
  <si>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</si>
  <si>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</si>
  <si>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</si>
  <si>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</si>
  <si>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</si>
  <si>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</si>
  <si>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</si>
  <si>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</si>
  <si>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</si>
  <si>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</si>
  <si>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</si>
  <si>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</si>
  <si>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</si>
  <si>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</si>
  <si>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</si>
  <si>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</si>
  <si>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</si>
  <si>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</si>
  <si>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</si>
  <si>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</si>
  <si>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</si>
  <si>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</si>
  <si>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</si>
  <si>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</si>
  <si>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</si>
  <si>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</si>
  <si>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</si>
  <si>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</si>
  <si>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</si>
  <si>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</si>
  <si>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</si>
  <si>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</si>
  <si>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</si>
  <si>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</si>
  <si>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</si>
  <si>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</si>
  <si>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</si>
  <si>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</si>
  <si>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</si>
  <si>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</si>
  <si>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</si>
  <si>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</si>
  <si>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</si>
  <si>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</si>
  <si>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</si>
  <si>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</si>
  <si>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</si>
  <si>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</si>
  <si>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</si>
  <si>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</si>
  <si>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</si>
  <si>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</si>
  <si>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</si>
  <si>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</si>
  <si>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</si>
  <si>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</si>
  <si>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</si>
  <si>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</si>
  <si>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</si>
  <si>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</si>
  <si>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</si>
  <si>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</si>
  <si>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</si>
  <si>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</si>
  <si>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</si>
  <si>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</si>
  <si>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</si>
  <si>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</si>
  <si>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</si>
  <si>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</si>
  <si>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</si>
  <si>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</si>
  <si>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</si>
  <si>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</si>
  <si>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</si>
  <si>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</si>
  <si>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</si>
  <si>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</si>
  <si>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</si>
  <si>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</si>
  <si>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</si>
  <si>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</si>
  <si>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</si>
  <si>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</si>
  <si>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</si>
  <si>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</si>
  <si>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</si>
  <si>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</si>
  <si>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</si>
  <si>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</si>
  <si>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</si>
  <si>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</si>
  <si>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</si>
  <si>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</si>
  <si>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</si>
  <si>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</si>
  <si>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</si>
  <si>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</si>
  <si>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</si>
  <si>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</si>
  <si>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</si>
  <si>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</si>
  <si>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</si>
  <si>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</si>
  <si>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</si>
  <si>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</si>
  <si>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</si>
  <si>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</si>
  <si>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</si>
  <si>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</si>
  <si>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</si>
  <si>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</si>
  <si>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</si>
  <si>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</si>
  <si>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</si>
  <si>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</si>
  <si>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</si>
  <si>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</si>
  <si>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</si>
  <si>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</si>
  <si>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</si>
  <si>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</si>
  <si>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</si>
  <si>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</si>
  <si>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</si>
  <si>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</si>
  <si>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</si>
  <si>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</si>
  <si>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</si>
  <si>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</si>
  <si>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</si>
  <si>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</si>
  <si>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</si>
  <si>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</si>
  <si>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</si>
  <si>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</si>
  <si>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</si>
  <si>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</si>
  <si>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</si>
  <si>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</si>
  <si>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</si>
  <si>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</si>
  <si>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</si>
  <si>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</si>
  <si>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</si>
  <si>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</si>
  <si>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</si>
  <si>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</si>
  <si>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</si>
  <si>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</si>
  <si>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</si>
  <si>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</si>
  <si>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</si>
  <si>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</si>
  <si>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</si>
  <si>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</si>
  <si>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</si>
  <si>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</si>
  <si>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</si>
  <si>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</si>
  <si>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</si>
  <si>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</si>
  <si>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</si>
  <si>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</si>
  <si>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</si>
  <si>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</si>
  <si>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</si>
  <si>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</si>
  <si>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</si>
  <si>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</si>
  <si>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</si>
  <si>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</si>
  <si>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</si>
  <si>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</si>
  <si>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</si>
  <si>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</si>
  <si>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</si>
  <si>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</si>
  <si>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</si>
  <si>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</si>
  <si>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</si>
  <si>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</si>
  <si>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</si>
  <si>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</si>
  <si>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</si>
  <si>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</si>
  <si>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</si>
  <si>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</si>
  <si>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</si>
  <si>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</si>
  <si>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</si>
  <si>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</si>
  <si>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</si>
  <si>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</si>
  <si>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</si>
  <si>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</si>
  <si>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</si>
  <si>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</si>
  <si>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</si>
  <si>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</si>
  <si>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</si>
  <si>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</si>
  <si>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</si>
  <si>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</si>
  <si>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</si>
  <si>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</si>
  <si>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</si>
  <si>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</si>
  <si>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</si>
  <si>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</si>
  <si>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</si>
  <si>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</si>
  <si>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</si>
  <si>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</si>
  <si>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</si>
  <si>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</si>
  <si>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</si>
  <si>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</si>
  <si>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</si>
  <si>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</si>
  <si>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</si>
  <si>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</si>
  <si>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</si>
  <si>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</si>
  <si>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</si>
  <si>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</si>
  <si>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</si>
  <si>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</si>
  <si>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</si>
  <si>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</si>
  <si>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</si>
  <si>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</si>
  <si>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</si>
  <si>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</si>
  <si>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</si>
  <si>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</si>
  <si>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</si>
  <si>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</si>
  <si>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</si>
  <si>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</si>
  <si>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</si>
  <si>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</si>
  <si>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</si>
  <si>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</si>
  <si>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</si>
  <si>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</si>
  <si>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</si>
  <si>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</si>
  <si>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</si>
  <si>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</si>
  <si>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</si>
  <si>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</si>
  <si>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</si>
  <si>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</si>
  <si>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</si>
  <si>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</si>
  <si>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</si>
  <si>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</si>
  <si>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</si>
  <si>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</si>
  <si>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</si>
  <si>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</si>
  <si>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</si>
  <si>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</si>
  <si>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</si>
  <si>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</si>
  <si>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</si>
  <si>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</si>
  <si>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</si>
  <si>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</si>
  <si>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</si>
  <si>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</si>
  <si>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</si>
  <si>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</si>
  <si>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</si>
  <si>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</si>
  <si>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</si>
  <si>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</si>
  <si>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</si>
  <si>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</si>
  <si>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</si>
  <si>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</si>
  <si>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</si>
  <si>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</si>
  <si>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</si>
  <si>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</si>
  <si>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</si>
  <si>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</si>
  <si>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</si>
  <si>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</si>
  <si>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</si>
  <si>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</si>
  <si>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</si>
  <si>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</si>
  <si>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</si>
  <si>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</si>
  <si>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</si>
  <si>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</si>
  <si>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</si>
  <si>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</si>
  <si>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</si>
  <si>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</si>
  <si>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</si>
  <si>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</si>
  <si>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</si>
  <si>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</si>
  <si>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</si>
  <si>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</si>
  <si>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</si>
  <si>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</si>
  <si>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</si>
  <si>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</si>
  <si>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</si>
  <si>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</si>
  <si>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</si>
  <si>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</si>
  <si>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</si>
  <si>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</si>
  <si>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</si>
  <si>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</si>
  <si>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</si>
  <si>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</si>
  <si>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</si>
  <si>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</si>
  <si>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</si>
  <si>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</si>
  <si>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</si>
  <si>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</si>
  <si>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</si>
  <si>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</si>
  <si>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</si>
  <si>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</si>
  <si>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</si>
  <si>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</si>
  <si>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</si>
  <si>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</si>
  <si>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</si>
  <si>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</si>
  <si>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</si>
  <si>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</si>
  <si>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</si>
  <si>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</si>
  <si>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</si>
  <si>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</si>
  <si>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</si>
  <si>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</si>
  <si>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</si>
  <si>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</si>
  <si>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</si>
  <si>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</si>
  <si>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</si>
  <si>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</si>
  <si>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</si>
  <si>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</si>
  <si>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</si>
  <si>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</si>
  <si>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</si>
  <si>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</si>
  <si>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</si>
  <si>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</si>
  <si>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</si>
  <si>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</si>
  <si>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</si>
  <si>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</si>
  <si>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</si>
  <si>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</si>
  <si>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</si>
  <si>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</si>
  <si>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</si>
  <si>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</si>
  <si>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</si>
  <si>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</si>
  <si>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</si>
  <si>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</si>
  <si>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</si>
  <si>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</si>
  <si>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</si>
  <si>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</si>
  <si>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</si>
  <si>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</si>
  <si>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</si>
  <si>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</si>
  <si>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</si>
  <si>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</si>
  <si>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</si>
  <si>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</si>
  <si>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</si>
  <si>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</si>
  <si>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</si>
  <si>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</si>
  <si>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</si>
  <si>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</si>
  <si>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</si>
  <si>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</si>
  <si>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</si>
  <si>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</si>
  <si>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</si>
  <si>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</si>
  <si>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</si>
  <si>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</si>
  <si>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</si>
  <si>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</si>
  <si>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</si>
  <si>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</si>
  <si>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</si>
  <si>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</si>
  <si>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</si>
  <si>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</si>
  <si>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</si>
  <si>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</si>
  <si>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</si>
  <si>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</si>
  <si>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</si>
  <si>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</si>
  <si>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</si>
  <si>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</si>
  <si>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</si>
  <si>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</si>
  <si>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</si>
  <si>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</si>
  <si>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</si>
  <si>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</si>
  <si>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</si>
  <si>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</si>
  <si>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</si>
  <si>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</si>
  <si>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</si>
  <si>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</si>
  <si>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</si>
  <si>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</si>
  <si>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</si>
  <si>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</si>
  <si>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</si>
  <si>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</si>
  <si>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</si>
  <si>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</si>
  <si>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</si>
  <si>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</si>
  <si>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</si>
  <si>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</si>
  <si>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</si>
  <si>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</si>
  <si>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</si>
  <si>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</si>
  <si>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</si>
  <si>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</si>
  <si>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</si>
  <si>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</si>
  <si>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</si>
  <si>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</si>
  <si>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</si>
  <si>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</si>
  <si>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</si>
  <si>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</si>
  <si>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</si>
  <si>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</si>
  <si>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</si>
  <si>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</si>
  <si>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</si>
  <si>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</si>
  <si>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</si>
  <si>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</si>
  <si>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</si>
  <si>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</si>
  <si>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</si>
  <si>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</si>
  <si>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</si>
  <si>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</si>
  <si>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</si>
  <si>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</si>
  <si>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</si>
  <si>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</si>
  <si>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</si>
  <si>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</si>
  <si>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</si>
  <si>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</si>
  <si>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</si>
  <si>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</si>
  <si>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</si>
  <si>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</si>
  <si>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</si>
  <si>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</si>
  <si>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</si>
  <si>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</si>
  <si>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</si>
  <si>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</si>
  <si>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</si>
  <si>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</si>
  <si>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</si>
  <si>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</si>
  <si>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</si>
  <si>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</si>
  <si>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</si>
  <si>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</si>
  <si>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</si>
  <si>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</si>
  <si>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</si>
  <si>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</si>
  <si>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</si>
  <si>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</si>
  <si>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</si>
  <si>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</si>
  <si>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</si>
  <si>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</si>
  <si>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</si>
  <si>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</si>
  <si>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</si>
  <si>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</si>
  <si>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</si>
  <si>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</si>
  <si>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</si>
  <si>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</si>
  <si>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</si>
  <si>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</si>
  <si>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</si>
  <si>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</si>
  <si>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</si>
  <si>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</si>
  <si>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</si>
  <si>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</si>
  <si>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</si>
  <si>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</si>
  <si>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</si>
  <si>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</si>
  <si>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</si>
  <si>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</si>
  <si>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</si>
  <si>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</si>
  <si>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</si>
  <si>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</si>
  <si>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</si>
  <si>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</si>
  <si>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</si>
  <si>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</si>
  <si>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</si>
  <si>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</si>
  <si>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</si>
  <si>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</si>
  <si>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</si>
  <si>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</si>
  <si>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</si>
  <si>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</si>
  <si>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</si>
  <si>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</si>
  <si>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</si>
  <si>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</si>
  <si>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</si>
  <si>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</si>
  <si>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</si>
  <si>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</si>
  <si>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</si>
  <si>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</si>
  <si>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</si>
  <si>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</si>
  <si>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</si>
  <si>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</si>
  <si>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</si>
  <si>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</si>
  <si>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</si>
  <si>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</si>
  <si>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</si>
  <si>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</si>
  <si>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</si>
  <si>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</si>
  <si>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</si>
  <si>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</si>
  <si>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</si>
  <si>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</si>
  <si>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</si>
  <si>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</si>
  <si>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</si>
  <si>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</si>
  <si>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</si>
  <si>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</si>
  <si>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</si>
  <si>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</si>
  <si>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</si>
  <si>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</si>
  <si>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</si>
  <si>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</si>
  <si>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</si>
  <si>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</si>
  <si>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</si>
  <si>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</si>
  <si>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</si>
  <si>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</si>
  <si>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</si>
  <si>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</si>
  <si>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</si>
  <si>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</si>
  <si>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</si>
  <si>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</si>
  <si>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</si>
  <si>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</si>
  <si>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</si>
  <si>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</si>
  <si>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</si>
  <si>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</si>
  <si>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</si>
  <si>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</si>
  <si>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</si>
  <si>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</si>
  <si>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</si>
  <si>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</si>
  <si>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</si>
  <si>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</si>
  <si>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</si>
  <si>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</si>
  <si>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</si>
  <si>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</si>
  <si>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</si>
  <si>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</si>
  <si>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</si>
  <si>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</si>
  <si>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</si>
  <si>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</si>
  <si>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</si>
  <si>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</si>
  <si>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</si>
  <si>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</si>
  <si>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</si>
  <si>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</si>
  <si>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</si>
  <si>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</si>
  <si>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</si>
  <si>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</si>
  <si>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</si>
  <si>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</si>
  <si>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</si>
  <si>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</si>
  <si>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</si>
  <si>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</si>
  <si>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</si>
  <si>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</si>
  <si>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</si>
  <si>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</si>
  <si>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</si>
  <si>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</si>
  <si>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</si>
  <si>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</si>
  <si>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</si>
  <si>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</si>
  <si>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</si>
  <si>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</si>
  <si>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</si>
  <si>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</si>
  <si>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</si>
  <si>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</si>
  <si>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</si>
  <si>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</si>
  <si>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</si>
  <si>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</si>
  <si>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</si>
  <si>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</si>
  <si>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</si>
  <si>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</si>
  <si>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</si>
  <si>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</si>
  <si>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</si>
  <si>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</si>
  <si>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</si>
  <si>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</si>
  <si>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</si>
  <si>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</si>
  <si>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</si>
  <si>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</si>
  <si>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</si>
  <si>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</si>
  <si>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</si>
  <si>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</si>
  <si>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</si>
  <si>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</si>
  <si>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</si>
  <si>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</si>
  <si>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</si>
  <si>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</si>
  <si>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</si>
  <si>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</si>
  <si>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</si>
  <si>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</si>
  <si>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</si>
  <si>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</si>
  <si>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</si>
  <si>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</si>
  <si>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</si>
  <si>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</si>
  <si>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</si>
  <si>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</si>
  <si>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</si>
  <si>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</si>
  <si>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</si>
  <si>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</si>
  <si>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</si>
  <si>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</si>
  <si>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</si>
  <si>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</si>
  <si>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</si>
  <si>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</si>
  <si>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</si>
  <si>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</si>
  <si>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</si>
  <si>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</si>
  <si>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</si>
  <si>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</si>
  <si>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</si>
  <si>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</si>
  <si>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</si>
  <si>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</si>
  <si>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</si>
  <si>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</si>
  <si>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</si>
  <si>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</si>
  <si>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</si>
  <si>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</si>
  <si>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</si>
  <si>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</si>
  <si>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</si>
  <si>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</si>
  <si>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</si>
  <si>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</si>
  <si>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</si>
  <si>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</si>
  <si>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</si>
  <si>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</si>
  <si>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</si>
  <si>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</si>
  <si>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</si>
  <si>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</si>
  <si>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</si>
  <si>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</si>
  <si>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</si>
  <si>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</si>
  <si>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</si>
  <si>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</si>
  <si>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</si>
  <si>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</si>
  <si>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</si>
  <si>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</si>
  <si>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</si>
  <si>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</si>
  <si>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</si>
  <si>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</si>
  <si>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</si>
  <si>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</si>
  <si>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</si>
  <si>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</si>
  <si>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</si>
  <si>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</si>
  <si>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</si>
  <si>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</si>
  <si>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</si>
  <si>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</si>
  <si>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</si>
  <si>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</si>
  <si>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</si>
  <si>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</si>
  <si>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</si>
  <si>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</si>
  <si>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</si>
  <si>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</si>
  <si>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</si>
  <si>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</si>
  <si>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</si>
  <si>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</si>
  <si>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</si>
  <si>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</si>
  <si>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</si>
  <si>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</si>
  <si>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</si>
  <si>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</si>
  <si>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</si>
  <si>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</si>
  <si>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</si>
  <si>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</si>
  <si>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</si>
  <si>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</si>
  <si>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</si>
  <si>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</si>
  <si>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</si>
  <si>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</si>
  <si>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</si>
  <si>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</si>
  <si>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</si>
  <si>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</si>
  <si>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</si>
  <si>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</si>
  <si>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</si>
  <si>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</si>
  <si>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</si>
  <si>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</si>
  <si>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</si>
  <si>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</si>
  <si>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</si>
  <si>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</si>
  <si>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</si>
  <si>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</si>
  <si>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</si>
  <si>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</si>
  <si>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</si>
  <si>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</si>
  <si>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</si>
  <si>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</si>
  <si>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</si>
  <si>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</si>
  <si>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</si>
  <si>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</si>
  <si>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</si>
  <si>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</si>
  <si>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</si>
  <si>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</si>
  <si>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</si>
  <si>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</si>
  <si>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</si>
  <si>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</si>
  <si>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</si>
  <si>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</si>
  <si>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</si>
  <si>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</si>
  <si>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</si>
  <si>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</si>
  <si>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</si>
  <si>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</si>
  <si>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</si>
  <si>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</si>
  <si>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</si>
  <si>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</si>
  <si>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</si>
  <si>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</si>
  <si>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</si>
  <si>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</si>
  <si>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</si>
  <si>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</si>
  <si>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</si>
  <si>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</si>
  <si>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</si>
  <si>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</si>
  <si>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</si>
  <si>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</si>
  <si>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</si>
  <si>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</si>
  <si>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</si>
  <si>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</si>
  <si>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</si>
  <si>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</si>
  <si>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</si>
  <si>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</si>
  <si>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</si>
  <si>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</si>
  <si>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</si>
  <si>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</si>
  <si>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</si>
  <si>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</si>
  <si>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</si>
  <si>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</si>
  <si>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</si>
  <si>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</si>
  <si>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</si>
  <si>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</si>
  <si>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</si>
  <si>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</si>
  <si>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</si>
  <si>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</si>
  <si>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</si>
  <si>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</si>
  <si>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</si>
  <si>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</si>
  <si>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</si>
  <si>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</si>
  <si>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</si>
  <si>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</si>
  <si>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</si>
  <si>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</si>
  <si>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</si>
  <si>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</si>
  <si>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</si>
  <si>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</si>
  <si>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</si>
  <si>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</si>
  <si>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</si>
  <si>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</si>
  <si>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</si>
  <si>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</si>
  <si>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</si>
  <si>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</si>
  <si>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</si>
  <si>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</si>
  <si>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</si>
  <si>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</si>
  <si>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</si>
  <si>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</si>
  <si>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</si>
  <si>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</si>
  <si>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</si>
  <si>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</si>
  <si>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</si>
  <si>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</si>
  <si>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</si>
  <si>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</si>
  <si>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</si>
  <si>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</si>
  <si>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</si>
  <si>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</si>
  <si>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</si>
  <si>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</si>
  <si>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</si>
  <si>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</si>
  <si>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</si>
  <si>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</si>
  <si>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</si>
  <si>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</si>
  <si>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</si>
  <si>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</si>
  <si>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</si>
  <si>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</si>
  <si>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</si>
  <si>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</si>
  <si>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</si>
  <si>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</si>
  <si>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</si>
  <si>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</si>
  <si>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</si>
  <si>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</si>
  <si>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</si>
  <si>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</si>
  <si>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</si>
  <si>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</si>
  <si>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</si>
  <si>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</si>
  <si>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</si>
  <si>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</si>
  <si>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</si>
  <si>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</si>
  <si>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</si>
  <si>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</si>
  <si>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</si>
  <si>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</si>
  <si>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</si>
  <si>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</si>
  <si>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</si>
  <si>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</si>
  <si>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</si>
  <si>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</si>
  <si>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</si>
  <si>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</si>
  <si>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</si>
  <si>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</si>
  <si>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</si>
  <si>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</si>
  <si>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</si>
  <si>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</si>
  <si>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</si>
  <si>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</si>
  <si>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</si>
  <si>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</si>
  <si>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</si>
  <si>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</si>
  <si>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</si>
  <si>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</si>
  <si>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</si>
  <si>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</si>
  <si>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</si>
  <si>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</si>
  <si>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</si>
  <si>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</si>
  <si>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</si>
  <si>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</si>
  <si>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</si>
  <si>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</si>
  <si>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</si>
  <si>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</si>
  <si>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</si>
  <si>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</si>
  <si>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</si>
  <si>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</si>
  <si>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</si>
  <si>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</si>
  <si>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</si>
  <si>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</si>
  <si>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</si>
  <si>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</si>
  <si>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</si>
  <si>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</si>
  <si>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</si>
  <si>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</si>
  <si>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</si>
  <si>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</si>
  <si>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</si>
  <si>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</si>
  <si>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</si>
  <si>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</si>
  <si>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</si>
  <si>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</si>
  <si>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</si>
  <si>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</si>
  <si>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</si>
  <si>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</si>
  <si>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</si>
  <si>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</si>
  <si>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</si>
  <si>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</si>
  <si>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</si>
  <si>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</si>
  <si>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</si>
  <si>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</si>
  <si>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</si>
  <si>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</si>
  <si>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</si>
  <si>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</si>
  <si>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</si>
  <si>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</si>
  <si>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</si>
  <si>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</si>
  <si>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</si>
  <si>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</si>
  <si>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</si>
  <si>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</si>
  <si>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</si>
  <si>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</si>
  <si>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</si>
  <si>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</si>
  <si>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</si>
  <si>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</si>
  <si>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</si>
  <si>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</si>
  <si>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</si>
  <si>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</si>
  <si>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</si>
  <si>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</si>
  <si>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</si>
  <si>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</si>
  <si>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</si>
  <si>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</si>
  <si>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</si>
  <si>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</si>
  <si>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</si>
  <si>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</si>
  <si>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</si>
  <si>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</si>
  <si>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</si>
  <si>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</si>
  <si>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</si>
  <si>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</si>
  <si>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</si>
  <si>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</si>
  <si>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</si>
  <si>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</si>
  <si>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</si>
  <si>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</si>
  <si>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</si>
  <si>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</si>
  <si>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</si>
  <si>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</si>
  <si>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</si>
  <si>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</si>
  <si>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</si>
  <si>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</si>
  <si>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</si>
  <si>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</si>
  <si>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</si>
  <si>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</si>
  <si>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</si>
  <si>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</si>
  <si>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</si>
  <si>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</si>
  <si>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</si>
  <si>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</si>
  <si>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</si>
  <si>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</si>
  <si>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</si>
  <si>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</si>
  <si>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</si>
  <si>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</si>
  <si>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</si>
  <si>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</si>
  <si>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</si>
  <si>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</si>
  <si>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</si>
  <si>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</si>
  <si>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</si>
  <si>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</si>
  <si>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</si>
  <si>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</si>
  <si>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</si>
  <si>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</si>
  <si>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</si>
  <si>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</si>
  <si>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</si>
  <si>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</si>
  <si>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</si>
  <si>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</si>
  <si>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</si>
  <si>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</si>
  <si>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</si>
  <si>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</si>
  <si>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</si>
  <si>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</si>
  <si>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</si>
  <si>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</si>
  <si>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</si>
  <si>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</si>
  <si>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</si>
  <si>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</si>
  <si>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</si>
  <si>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</si>
  <si>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</si>
  <si>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</si>
  <si>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</si>
  <si>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</si>
  <si>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</si>
  <si>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</si>
  <si>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</si>
  <si>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</si>
  <si>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</si>
  <si>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</si>
  <si>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</si>
  <si>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</si>
  <si>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</si>
  <si>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</si>
  <si>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</si>
  <si>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</si>
  <si>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</si>
  <si>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</si>
  <si>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</si>
  <si>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</si>
  <si>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</si>
  <si>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</si>
  <si>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</si>
  <si>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</si>
  <si>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</si>
  <si>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</si>
  <si>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</si>
  <si>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</si>
  <si>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</si>
  <si>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</si>
  <si>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</si>
  <si>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</si>
  <si>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</si>
  <si>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</si>
  <si>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</si>
  <si>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</si>
  <si>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</si>
  <si>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</si>
  <si>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</si>
  <si>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</si>
  <si>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</si>
  <si>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</si>
  <si>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</si>
  <si>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</si>
  <si>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</si>
  <si>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</si>
  <si>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</si>
  <si>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</si>
  <si>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</si>
  <si>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</si>
  <si>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</si>
  <si>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</si>
  <si>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</si>
  <si>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</si>
  <si>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</si>
  <si>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</si>
  <si>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</si>
  <si>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</si>
  <si>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</si>
  <si>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</si>
  <si>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</si>
  <si>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</si>
  <si>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</si>
  <si>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</si>
  <si>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</si>
  <si>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</si>
  <si>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</si>
  <si>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</si>
  <si>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</si>
  <si>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</si>
  <si>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</si>
  <si>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</si>
  <si>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</si>
  <si>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</si>
  <si>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</si>
  <si>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</si>
  <si>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</si>
  <si>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</si>
  <si>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</si>
  <si>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</si>
  <si>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</si>
  <si>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</si>
  <si>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</si>
  <si>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</si>
  <si>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</si>
  <si>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</si>
  <si>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</si>
  <si>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</si>
  <si>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</si>
  <si>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</si>
  <si>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</si>
  <si>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</si>
  <si>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</si>
  <si>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</si>
  <si>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</si>
  <si>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</si>
  <si>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</si>
  <si>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</si>
  <si>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</si>
  <si>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</si>
  <si>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</si>
  <si>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</si>
  <si>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</si>
  <si>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</si>
  <si>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</si>
  <si>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</si>
  <si>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</si>
  <si>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</si>
  <si>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</si>
  <si>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</si>
  <si>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</si>
  <si>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</si>
  <si>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</si>
  <si>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</si>
  <si>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</si>
  <si>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</si>
  <si>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</si>
  <si>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</si>
  <si>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</si>
  <si>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</si>
  <si>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</si>
  <si>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</si>
  <si>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</si>
  <si>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</si>
  <si>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</si>
  <si>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</si>
  <si>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</si>
  <si>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</si>
  <si>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</si>
  <si>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</si>
  <si>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</si>
  <si>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</si>
  <si>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</si>
  <si>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</si>
  <si>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</si>
  <si>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</si>
  <si>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</si>
  <si>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</si>
  <si>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</si>
  <si>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</si>
  <si>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</si>
  <si>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</si>
  <si>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</si>
  <si>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</si>
  <si>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</si>
  <si>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</si>
  <si>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</si>
  <si>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</si>
  <si>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</si>
  <si>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</si>
  <si>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</si>
  <si>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</si>
  <si>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</si>
  <si>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</si>
  <si>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</si>
  <si>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</si>
  <si>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</si>
  <si>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</si>
  <si>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</si>
  <si>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</si>
  <si>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</si>
  <si>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</si>
  <si>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</si>
  <si>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</si>
  <si>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</si>
  <si>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</si>
  <si>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</si>
  <si>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</si>
  <si>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</si>
  <si>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</si>
  <si>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</si>
  <si>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</si>
  <si>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</si>
  <si>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</si>
  <si>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</si>
  <si>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</si>
  <si>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</si>
  <si>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</si>
  <si>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</si>
  <si>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</si>
  <si>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</si>
  <si>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</si>
  <si>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</si>
  <si>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</si>
  <si>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</si>
  <si>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</si>
  <si>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</si>
  <si>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</si>
  <si>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</si>
  <si>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</si>
  <si>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</si>
  <si>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</si>
  <si>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</si>
  <si>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</si>
  <si>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</si>
  <si>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</si>
  <si>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</si>
  <si>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</si>
  <si>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</si>
  <si>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</si>
  <si>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</si>
  <si>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</si>
  <si>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</si>
  <si>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</si>
  <si>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</si>
  <si>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</si>
  <si>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</si>
  <si>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</si>
  <si>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</si>
  <si>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</si>
  <si>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</si>
  <si>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</si>
  <si>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</si>
  <si>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</si>
  <si>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</si>
  <si>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</si>
  <si>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</si>
  <si>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</si>
  <si>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</si>
  <si>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</si>
  <si>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</si>
  <si>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</si>
  <si>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</si>
  <si>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</si>
  <si>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</si>
  <si>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</si>
  <si>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</si>
  <si>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</si>
  <si>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</si>
  <si>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</si>
  <si>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</si>
  <si>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</si>
  <si>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</si>
  <si>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</si>
  <si>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</si>
  <si>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</si>
  <si>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</si>
  <si>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</si>
  <si>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</si>
  <si>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</si>
  <si>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</si>
  <si>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</si>
  <si>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</si>
  <si>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</si>
  <si>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</si>
  <si>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</si>
  <si>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</si>
  <si>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</si>
  <si>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</si>
  <si>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</si>
  <si>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</si>
  <si>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</si>
  <si>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</si>
  <si>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</si>
  <si>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</si>
  <si>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</si>
  <si>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</si>
  <si>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</si>
  <si>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</si>
  <si>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</si>
  <si>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</si>
  <si>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</si>
  <si>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</si>
  <si>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</si>
  <si>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</si>
  <si>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</si>
  <si>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</si>
  <si>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</si>
  <si>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</si>
  <si>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</si>
  <si>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</si>
  <si>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</si>
  <si>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</si>
  <si>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</si>
  <si>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</si>
  <si>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</si>
  <si>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</si>
  <si>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</si>
  <si>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</si>
  <si>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</si>
  <si>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</si>
  <si>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</si>
  <si>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</si>
  <si>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</si>
  <si>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</si>
  <si>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</si>
  <si>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</si>
  <si>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</si>
  <si>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</si>
  <si>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</si>
  <si>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</si>
  <si>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</si>
  <si>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</si>
  <si>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</si>
  <si>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</si>
  <si>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</si>
  <si>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</si>
  <si>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</si>
  <si>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</si>
  <si>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</si>
  <si>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</si>
  <si>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</si>
  <si>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</si>
  <si>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</si>
  <si>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</si>
  <si>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</si>
  <si>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</si>
  <si>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</si>
  <si>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</si>
  <si>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</si>
  <si>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</si>
  <si>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</si>
  <si>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</si>
  <si>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</si>
  <si>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</si>
  <si>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</si>
  <si>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</si>
  <si>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</si>
  <si>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</si>
  <si>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</si>
  <si>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</si>
  <si>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</si>
  <si>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</si>
  <si>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</si>
  <si>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</si>
  <si>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</si>
  <si>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</si>
  <si>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</si>
  <si>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</si>
  <si>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</si>
  <si>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</si>
  <si>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</si>
  <si>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</si>
  <si>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</si>
  <si>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</si>
  <si>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</si>
  <si>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</si>
  <si>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</si>
  <si>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</si>
  <si>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</si>
  <si>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</si>
  <si>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</si>
  <si>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</si>
  <si>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</si>
  <si>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</si>
  <si>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</si>
  <si>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</si>
  <si>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</si>
  <si>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</si>
  <si>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</si>
  <si>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</si>
  <si>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</si>
  <si>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</si>
  <si>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</si>
  <si>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</si>
  <si>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</si>
  <si>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</si>
  <si>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</si>
  <si>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</si>
  <si>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</si>
  <si>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</si>
  <si>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</si>
  <si>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</si>
  <si>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</si>
  <si>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</si>
  <si>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</si>
  <si>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</si>
  <si>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</si>
  <si>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</si>
  <si>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</si>
  <si>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</si>
  <si>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</si>
  <si>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</si>
  <si>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</si>
  <si>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</si>
  <si>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</si>
  <si>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</si>
  <si>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</si>
  <si>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</si>
  <si>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</si>
  <si>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</si>
  <si>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</si>
  <si>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</si>
  <si>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</si>
  <si>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</si>
  <si>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</si>
  <si>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</si>
  <si>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</si>
  <si>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</si>
  <si>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</si>
  <si>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</si>
  <si>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</si>
  <si>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</si>
  <si>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</si>
  <si>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</si>
  <si>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</si>
  <si>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</si>
  <si>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</si>
  <si>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</si>
  <si>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</si>
  <si>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</si>
  <si>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</si>
  <si>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</si>
  <si>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</si>
  <si>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</si>
  <si>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</si>
  <si>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</si>
  <si>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</si>
  <si>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</si>
  <si>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</si>
  <si>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</si>
  <si>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</si>
  <si>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</si>
  <si>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</si>
  <si>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</si>
  <si>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</si>
  <si>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</si>
  <si>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</si>
  <si>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</si>
  <si>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</si>
  <si>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</si>
  <si>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</si>
  <si>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</si>
  <si>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</si>
  <si>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</si>
  <si>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</si>
  <si>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</si>
  <si>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</si>
  <si>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</si>
  <si>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</si>
  <si>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</si>
  <si>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</si>
  <si>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</si>
  <si>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</si>
  <si>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</si>
  <si>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</si>
  <si>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</si>
  <si>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</si>
  <si>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</si>
  <si>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</si>
  <si>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</si>
  <si>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</si>
  <si>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</si>
  <si>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</si>
  <si>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</si>
  <si>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</si>
  <si>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</si>
  <si>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</si>
  <si>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</si>
  <si>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</si>
  <si>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</si>
  <si>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</si>
  <si>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</si>
  <si>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</si>
  <si>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</si>
  <si>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</si>
  <si>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</si>
  <si>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</si>
  <si>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</si>
  <si>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</si>
  <si>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</si>
  <si>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</si>
  <si>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</si>
  <si>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</si>
  <si>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</si>
  <si>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</si>
  <si>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</si>
  <si>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</si>
  <si>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</si>
  <si>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</si>
  <si>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</si>
  <si>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</si>
  <si>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</si>
  <si>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</si>
  <si>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</si>
  <si>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</si>
  <si>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</si>
  <si>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</si>
  <si>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</si>
  <si>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</si>
  <si>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</si>
  <si>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</si>
  <si>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</si>
  <si>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</si>
  <si>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</si>
  <si>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</si>
  <si>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</si>
  <si>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</si>
  <si>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</si>
  <si>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</si>
  <si>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</si>
  <si>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</si>
  <si>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</si>
  <si>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</si>
  <si>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</si>
  <si>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</si>
  <si>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</si>
  <si>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</si>
  <si>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</si>
  <si>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</si>
  <si>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</si>
  <si>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</si>
  <si>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</si>
  <si>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</si>
  <si>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</si>
  <si>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</si>
  <si>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</si>
  <si>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</si>
  <si>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</si>
  <si>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</si>
  <si>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</si>
  <si>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</si>
  <si>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</si>
  <si>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</si>
  <si>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</si>
  <si>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</si>
  <si>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</si>
  <si>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</si>
  <si>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</si>
  <si>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</si>
  <si>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</si>
  <si>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</si>
  <si>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</si>
  <si>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</si>
  <si>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</si>
  <si>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</si>
  <si>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</si>
  <si>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</si>
  <si>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</si>
  <si>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</si>
  <si>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</si>
  <si>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</si>
  <si>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</si>
  <si>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</si>
  <si>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</si>
  <si>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</si>
  <si>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</si>
  <si>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</si>
  <si>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</si>
  <si>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</si>
  <si>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</si>
  <si>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</si>
  <si>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</si>
  <si>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</si>
  <si>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</si>
  <si>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</si>
  <si>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</si>
  <si>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</si>
  <si>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</si>
  <si>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</si>
  <si>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</si>
  <si>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</si>
  <si>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</si>
  <si>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</si>
  <si>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</si>
  <si>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</si>
  <si>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</si>
  <si>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</si>
  <si>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</si>
  <si>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</si>
  <si>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</si>
  <si>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</si>
  <si>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</si>
  <si>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</si>
  <si>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</si>
  <si>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</si>
  <si>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</si>
  <si>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</si>
  <si>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</si>
  <si>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</si>
  <si>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</si>
  <si>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</si>
  <si>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</si>
  <si>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</si>
  <si>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</si>
  <si>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</si>
  <si>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</si>
  <si>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</si>
  <si>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</si>
  <si>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</si>
  <si>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</si>
  <si>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</si>
  <si>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</si>
  <si>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</si>
  <si>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</si>
  <si>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</si>
  <si>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</si>
  <si>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</si>
  <si>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</si>
  <si>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</si>
  <si>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</si>
  <si>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</si>
  <si>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</si>
  <si>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</si>
  <si>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</si>
  <si>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</si>
  <si>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</si>
  <si>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</si>
  <si>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</si>
  <si>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</si>
  <si>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</si>
  <si>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</si>
  <si>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</si>
  <si>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</si>
  <si>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</si>
  <si>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</si>
  <si>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</si>
  <si>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</si>
  <si>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</si>
  <si>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</si>
  <si>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</si>
  <si>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</si>
  <si>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</si>
  <si>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</si>
  <si>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</si>
  <si>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</si>
  <si>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</si>
  <si>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</si>
  <si>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</si>
  <si>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</si>
  <si>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</si>
  <si>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</si>
  <si>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</si>
  <si>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</si>
  <si>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</si>
  <si>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</si>
  <si>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</si>
  <si>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</si>
  <si>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</si>
  <si>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</si>
  <si>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</si>
  <si>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</si>
  <si>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</si>
  <si>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</si>
  <si>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</si>
  <si>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</si>
  <si>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</si>
  <si>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</si>
  <si>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</si>
  <si>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</si>
  <si>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</si>
  <si>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</si>
  <si>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</si>
  <si>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</si>
  <si>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</si>
  <si>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</si>
  <si>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</si>
  <si>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</si>
  <si>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</si>
  <si>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</si>
  <si>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</si>
  <si>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</si>
  <si>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</si>
  <si>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</si>
  <si>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</si>
  <si>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</si>
  <si>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</si>
  <si>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</si>
  <si>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</si>
  <si>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</si>
  <si>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</si>
  <si>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</si>
  <si>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</si>
  <si>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</si>
  <si>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</si>
  <si>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</si>
  <si>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</si>
  <si>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</si>
  <si>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</si>
  <si>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</si>
  <si>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</si>
  <si>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</si>
  <si>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</si>
  <si>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</si>
  <si>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</si>
  <si>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</si>
  <si>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</si>
  <si>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</si>
  <si>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</si>
  <si>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</si>
  <si>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</si>
  <si>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</si>
  <si>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</si>
  <si>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</si>
  <si>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</si>
  <si>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</si>
  <si>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</si>
  <si>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</si>
  <si>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</si>
  <si>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</si>
  <si>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</si>
  <si>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</si>
  <si>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</si>
  <si>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</si>
  <si>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</si>
  <si>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</si>
  <si>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</si>
  <si>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</si>
  <si>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</si>
  <si>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</si>
  <si>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</si>
  <si>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</si>
  <si>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</si>
  <si>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</si>
  <si>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</si>
  <si>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</si>
  <si>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</si>
  <si>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</si>
  <si>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</si>
  <si>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</si>
  <si>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</si>
  <si>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</si>
  <si>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</si>
  <si>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</si>
  <si>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</si>
  <si>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</si>
  <si>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</si>
  <si>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</si>
  <si>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</si>
  <si>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</si>
  <si>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</si>
  <si>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</si>
  <si>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</si>
  <si>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</si>
  <si>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</si>
  <si>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</si>
  <si>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</si>
  <si>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</si>
  <si>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</si>
  <si>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</si>
  <si>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</si>
  <si>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</si>
  <si>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</si>
  <si>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</si>
  <si>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</si>
  <si>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</si>
  <si>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</si>
  <si>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</si>
  <si>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</si>
  <si>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</si>
  <si>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</si>
  <si>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</si>
  <si>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</si>
  <si>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</si>
  <si>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</si>
  <si>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</si>
  <si>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</si>
  <si>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</si>
  <si>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</si>
  <si>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</si>
  <si>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</si>
  <si>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</si>
  <si>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</si>
  <si>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</si>
  <si>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</si>
  <si>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</si>
  <si>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</si>
  <si>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</si>
  <si>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</si>
  <si>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</si>
  <si>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</si>
  <si>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</si>
  <si>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</si>
  <si>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</si>
  <si>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</si>
  <si>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</si>
  <si>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</si>
  <si>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</si>
  <si>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</si>
  <si>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</si>
  <si>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</si>
  <si>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</si>
  <si>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</si>
  <si>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</si>
  <si>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</si>
  <si>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</si>
  <si>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</si>
  <si>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</si>
  <si>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</si>
  <si>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</si>
  <si>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</si>
  <si>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</si>
  <si>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</si>
  <si>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</si>
  <si>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</si>
  <si>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</si>
  <si>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</si>
  <si>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</si>
  <si>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</si>
  <si>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</si>
  <si>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</si>
  <si>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</si>
  <si>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</si>
  <si>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</si>
  <si>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</si>
  <si>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</si>
  <si>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</si>
  <si>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</si>
  <si>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</si>
  <si>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</si>
  <si>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</si>
  <si>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</si>
  <si>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</si>
  <si>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</si>
  <si>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</si>
  <si>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</si>
  <si>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</si>
  <si>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</si>
  <si>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</si>
  <si>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</si>
  <si>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</si>
  <si>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</si>
  <si>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</si>
  <si>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</si>
  <si>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</si>
  <si>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</si>
  <si>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</si>
  <si>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</si>
  <si>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</si>
  <si>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</si>
  <si>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</si>
  <si>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</si>
  <si>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</si>
  <si>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</si>
  <si>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</si>
  <si>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</si>
  <si>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</si>
  <si>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</si>
  <si>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</si>
  <si>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</si>
  <si>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</si>
  <si>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</si>
  <si>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</si>
  <si>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</si>
  <si>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</si>
  <si>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</si>
  <si>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</si>
  <si>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</si>
  <si>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</si>
  <si>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</si>
  <si>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</si>
  <si>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</si>
  <si>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</si>
  <si>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</si>
  <si>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</si>
  <si>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</si>
  <si>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</si>
  <si>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</si>
  <si>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</si>
  <si>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</si>
  <si>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</si>
  <si>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</si>
  <si>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</si>
  <si>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</si>
  <si>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</si>
  <si>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</si>
  <si>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</si>
  <si>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</si>
  <si>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</si>
  <si>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</si>
  <si>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</si>
  <si>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</si>
  <si>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</si>
  <si>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</si>
  <si>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</si>
  <si>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</si>
  <si>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</si>
  <si>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</si>
  <si>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</si>
  <si>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</si>
  <si>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</si>
  <si>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</si>
  <si>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</si>
  <si>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</si>
  <si>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</si>
  <si>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</si>
  <si>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</si>
  <si>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</si>
  <si>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</si>
  <si>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</si>
  <si>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</si>
  <si>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</si>
  <si>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</si>
  <si>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</si>
  <si>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</si>
  <si>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</si>
  <si>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</si>
  <si>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</si>
  <si>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</si>
  <si>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</si>
  <si>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</si>
  <si>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</si>
  <si>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</si>
  <si>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</si>
  <si>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</si>
  <si>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</si>
  <si>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</si>
  <si>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</si>
  <si>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</si>
  <si>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</si>
  <si>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</si>
  <si>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</si>
  <si>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</si>
  <si>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</si>
  <si>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</si>
  <si>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</si>
  <si>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</si>
  <si>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</si>
  <si>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</si>
  <si>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</si>
  <si>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</si>
  <si>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</si>
  <si>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</si>
  <si>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</si>
  <si>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</si>
  <si>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</si>
  <si>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</si>
  <si>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</si>
  <si>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</si>
  <si>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</si>
  <si>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</si>
  <si>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</si>
  <si>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</si>
  <si>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</si>
  <si>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</si>
  <si>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</si>
  <si>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</si>
  <si>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</si>
  <si>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</si>
  <si>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</si>
  <si>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</si>
  <si>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</si>
  <si>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</si>
  <si>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</si>
  <si>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</si>
  <si>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</si>
  <si>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</si>
  <si>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</si>
  <si>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</si>
  <si>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</si>
  <si>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</si>
  <si>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</si>
  <si>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</si>
  <si>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</si>
  <si>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</si>
  <si>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</si>
  <si>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</si>
  <si>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</si>
  <si>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</si>
  <si>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</si>
  <si>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</si>
  <si>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</si>
  <si>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</si>
  <si>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</si>
  <si>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</si>
  <si>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</si>
  <si>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</si>
  <si>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</si>
  <si>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</si>
  <si>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</si>
  <si>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</si>
  <si>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</si>
  <si>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</si>
  <si>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</si>
  <si>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</si>
  <si>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</si>
  <si>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</si>
  <si>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</si>
  <si>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</si>
  <si>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</si>
  <si>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</si>
  <si>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</si>
  <si>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</si>
  <si>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</si>
  <si>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</si>
  <si>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</si>
  <si>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</si>
  <si>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</si>
  <si>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</si>
  <si>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</si>
  <si>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</si>
  <si>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</si>
  <si>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</si>
  <si>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</si>
  <si>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</si>
  <si>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</si>
  <si>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</si>
  <si>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</si>
  <si>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</si>
  <si>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</si>
  <si>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</si>
  <si>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</si>
  <si>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</si>
  <si>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</si>
  <si>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</si>
  <si>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</si>
  <si>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</si>
  <si>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</si>
  <si>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</si>
  <si>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</si>
  <si>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</si>
  <si>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</si>
  <si>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</si>
  <si>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</si>
  <si>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</si>
  <si>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</si>
  <si>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</si>
  <si>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</si>
  <si>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</si>
  <si>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</si>
  <si>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</si>
  <si>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</si>
  <si>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</si>
  <si>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</si>
  <si>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</si>
  <si>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</si>
  <si>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</si>
  <si>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</si>
  <si>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</si>
  <si>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</si>
  <si>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</si>
  <si>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</si>
  <si>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</si>
  <si>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</si>
  <si>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</si>
  <si>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</si>
  <si>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</si>
  <si>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</si>
  <si>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</si>
  <si>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</si>
  <si>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</si>
  <si>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</si>
  <si>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</si>
  <si>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</si>
  <si>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</si>
  <si>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</si>
  <si>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</si>
  <si>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</si>
  <si>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</si>
  <si>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</si>
  <si>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</si>
  <si>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</si>
  <si>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</si>
  <si>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</si>
  <si>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</si>
  <si>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</si>
  <si>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</si>
  <si>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</si>
  <si>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</si>
  <si>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</si>
  <si>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</si>
  <si>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</si>
  <si>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</si>
  <si>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</si>
  <si>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</si>
  <si>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</si>
  <si>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</si>
  <si>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</si>
  <si>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</si>
  <si>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</si>
  <si>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</si>
  <si>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</si>
  <si>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</si>
  <si>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</si>
  <si>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</si>
  <si>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</si>
  <si>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</si>
  <si>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</si>
  <si>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</si>
  <si>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</si>
  <si>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</si>
  <si>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</si>
  <si>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</si>
  <si>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</si>
  <si>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</si>
  <si>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</si>
  <si>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</si>
  <si>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</si>
  <si>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</si>
  <si>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</si>
  <si>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</si>
  <si>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</si>
  <si>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</si>
  <si>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</si>
  <si>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</si>
  <si>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</si>
  <si>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</si>
  <si>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</si>
  <si>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</si>
  <si>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</si>
  <si>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</si>
  <si>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</si>
  <si>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</si>
  <si>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</si>
  <si>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</si>
  <si>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</si>
  <si>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</si>
  <si>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</si>
  <si>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</si>
  <si>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</si>
  <si>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</si>
  <si>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</si>
  <si>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</si>
  <si>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</si>
  <si>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</si>
  <si>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</si>
  <si>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</si>
  <si>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</si>
  <si>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</si>
  <si>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</si>
  <si>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</si>
  <si>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</si>
  <si>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</si>
  <si>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</si>
  <si>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</si>
  <si>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</si>
  <si>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</si>
  <si>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</si>
  <si>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</si>
  <si>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</si>
  <si>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</si>
  <si>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</si>
  <si>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</si>
  <si>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</si>
  <si>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</si>
  <si>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</si>
  <si>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</si>
  <si>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</si>
  <si>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</si>
  <si>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</si>
  <si>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</si>
  <si>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</si>
  <si>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</si>
  <si>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</si>
  <si>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</si>
  <si>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</si>
  <si>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</si>
  <si>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</si>
  <si>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</si>
  <si>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</si>
  <si>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</si>
  <si>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</si>
  <si>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</si>
  <si>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</si>
  <si>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</si>
  <si>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</si>
  <si>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</si>
  <si>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</si>
  <si>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</si>
  <si>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</si>
  <si>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</si>
  <si>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</si>
  <si>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</si>
  <si>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</si>
  <si>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</si>
  <si>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</si>
  <si>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</si>
  <si>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</si>
  <si>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</si>
  <si>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</si>
  <si>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</si>
  <si>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</si>
  <si>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</si>
  <si>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</si>
  <si>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</si>
  <si>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</si>
  <si>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</si>
  <si>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</si>
  <si>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</si>
  <si>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</si>
  <si>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</si>
  <si>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</si>
  <si>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</si>
  <si>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</si>
  <si>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</si>
  <si>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</si>
  <si>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</si>
  <si>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</si>
  <si>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</si>
  <si>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</si>
  <si>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</si>
  <si>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</si>
  <si>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</si>
  <si>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</si>
  <si>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</si>
  <si>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</si>
  <si>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</si>
  <si>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</si>
  <si>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</si>
  <si>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</si>
  <si>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</si>
  <si>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</si>
  <si>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</si>
  <si>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</si>
  <si>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</si>
  <si>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</si>
  <si>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</si>
  <si>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</si>
  <si>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</si>
  <si>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</si>
  <si>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</si>
  <si>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</si>
  <si>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</si>
  <si>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</si>
  <si>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</si>
  <si>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</si>
  <si>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</si>
  <si>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</si>
  <si>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</si>
  <si>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</si>
  <si>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</si>
  <si>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</si>
  <si>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</si>
  <si>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</si>
  <si>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</si>
  <si>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</si>
  <si>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</si>
  <si>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</si>
  <si>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</si>
  <si>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</si>
  <si>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</si>
  <si>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</si>
  <si>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</si>
  <si>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</si>
  <si>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</si>
  <si>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</si>
  <si>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</si>
  <si>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</si>
  <si>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</si>
  <si>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</si>
  <si>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</si>
  <si>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</si>
  <si>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</si>
  <si>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</si>
  <si>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</si>
  <si>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</si>
  <si>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</si>
  <si>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</si>
  <si>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</si>
  <si>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</si>
  <si>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</si>
  <si>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</si>
  <si>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</si>
  <si>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</si>
  <si>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</si>
  <si>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</si>
  <si>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</si>
  <si>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</si>
  <si>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</si>
  <si>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</si>
  <si>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</si>
  <si>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</si>
  <si>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</si>
  <si>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</si>
  <si>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</si>
  <si>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</si>
  <si>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</si>
  <si>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</si>
  <si>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</si>
  <si>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</si>
  <si>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</si>
  <si>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</si>
  <si>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</si>
  <si>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</si>
  <si>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</si>
  <si>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</si>
  <si>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</si>
  <si>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</si>
  <si>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</si>
  <si>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</si>
  <si>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</si>
  <si>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</si>
  <si>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</si>
  <si>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</si>
  <si>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</si>
  <si>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</si>
  <si>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</si>
  <si>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</si>
  <si>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</si>
  <si>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</si>
  <si>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</si>
  <si>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</si>
  <si>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</si>
  <si>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</si>
  <si>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</si>
  <si>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</si>
  <si>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</si>
  <si>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</si>
  <si>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</si>
  <si>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</si>
  <si>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</si>
  <si>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</si>
  <si>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</si>
  <si>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</si>
  <si>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</si>
  <si>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</si>
  <si>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</si>
  <si>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</si>
  <si>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</si>
  <si>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</si>
  <si>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</si>
  <si>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</si>
  <si>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</si>
  <si>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</si>
  <si>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</si>
  <si>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</si>
  <si>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</si>
  <si>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</si>
  <si>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</si>
  <si>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</si>
  <si>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</si>
  <si>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</si>
  <si>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</si>
  <si>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</si>
  <si>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</si>
  <si>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</si>
  <si>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</si>
  <si>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</si>
  <si>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</si>
  <si>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</si>
  <si>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</si>
  <si>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</si>
  <si>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</si>
  <si>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</si>
  <si>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</si>
  <si>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</si>
  <si>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</si>
  <si>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</si>
  <si>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</si>
  <si>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</si>
  <si>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</si>
  <si>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</si>
  <si>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</si>
  <si>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</si>
  <si>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</si>
  <si>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</si>
  <si>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</si>
  <si>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</si>
  <si>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</si>
  <si>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</si>
  <si>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</si>
  <si>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</si>
  <si>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</si>
  <si>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</si>
  <si>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</si>
  <si>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</si>
  <si>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</si>
  <si>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</si>
  <si>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</si>
  <si>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</si>
  <si>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</si>
  <si>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</si>
  <si>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</si>
  <si>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</si>
  <si>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</si>
  <si>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</si>
  <si>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</si>
  <si>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</si>
  <si>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</si>
  <si>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</si>
  <si>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</si>
  <si>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</si>
  <si>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</si>
  <si>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</si>
  <si>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</si>
  <si>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</si>
  <si>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</si>
  <si>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</si>
  <si>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</si>
  <si>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</si>
  <si>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</si>
  <si>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</si>
  <si>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</si>
  <si>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</si>
  <si>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</si>
  <si>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</si>
  <si>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</si>
  <si>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</si>
  <si>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</si>
  <si>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</si>
  <si>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</si>
  <si>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</si>
  <si>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</si>
  <si>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</si>
  <si>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</si>
  <si>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</si>
  <si>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</si>
  <si>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</si>
  <si>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</si>
  <si>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</si>
  <si>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</si>
  <si>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</si>
  <si>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</si>
  <si>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</si>
  <si>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</si>
  <si>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</si>
  <si>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</si>
  <si>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</si>
  <si>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</si>
  <si>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</si>
  <si>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</si>
  <si>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</si>
  <si>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</si>
  <si>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</si>
  <si>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</si>
  <si>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</si>
  <si>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</si>
  <si>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</si>
  <si>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</si>
  <si>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</si>
  <si>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</si>
  <si>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</si>
  <si>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</si>
  <si>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</si>
  <si>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</si>
  <si>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</si>
  <si>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</si>
  <si>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</si>
  <si>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</si>
  <si>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</si>
  <si>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</si>
  <si>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</si>
  <si>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</si>
  <si>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</si>
  <si>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</si>
  <si>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</si>
  <si>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</si>
  <si>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</si>
  <si>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</si>
  <si>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</si>
  <si>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</si>
  <si>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</si>
  <si>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</si>
  <si>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</si>
  <si>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</si>
  <si>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</si>
  <si>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</si>
  <si>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</si>
  <si>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</si>
  <si>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</si>
  <si>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</si>
  <si>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</si>
  <si>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</si>
  <si>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</si>
  <si>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</si>
  <si>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</si>
  <si>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</si>
  <si>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</si>
  <si>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</si>
  <si>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</si>
  <si>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</si>
  <si>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</si>
  <si>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</si>
  <si>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</si>
  <si>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</si>
  <si>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</si>
  <si>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</si>
  <si>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</si>
  <si>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</si>
  <si>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</si>
  <si>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</si>
  <si>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</si>
  <si>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</si>
  <si>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</si>
  <si>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</si>
  <si>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</si>
  <si>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</si>
  <si>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</si>
  <si>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</si>
  <si>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</si>
  <si>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</si>
  <si>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</si>
  <si>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</si>
  <si>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</si>
  <si>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</si>
  <si>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</si>
  <si>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</si>
  <si>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</si>
  <si>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</si>
  <si>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</si>
  <si>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</si>
  <si>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</si>
  <si>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</si>
  <si>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</si>
  <si>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</si>
  <si>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</si>
  <si>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</si>
  <si>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</si>
  <si>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</si>
  <si>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</si>
  <si>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</si>
  <si>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</si>
  <si>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</si>
  <si>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</si>
  <si>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</si>
  <si>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</si>
  <si>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</si>
  <si>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</si>
  <si>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</si>
  <si>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</si>
  <si>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</si>
  <si>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</si>
  <si>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</si>
  <si>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</si>
  <si>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</si>
  <si>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</si>
  <si>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</si>
  <si>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</si>
  <si>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</si>
  <si>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</si>
  <si>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</si>
  <si>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</si>
  <si>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</si>
  <si>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</si>
  <si>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</si>
  <si>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</si>
  <si>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</si>
  <si>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</si>
  <si>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</si>
  <si>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</si>
  <si>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</si>
  <si>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</si>
  <si>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</si>
  <si>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</si>
  <si>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</si>
  <si>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</si>
  <si>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</si>
  <si>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</si>
  <si>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</si>
  <si>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</si>
  <si>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</si>
  <si>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</si>
  <si>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</si>
  <si>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</si>
  <si>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</si>
  <si>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</si>
  <si>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</si>
  <si>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</si>
  <si>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</si>
  <si>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</si>
  <si>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</si>
  <si>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</si>
  <si>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</si>
  <si>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</si>
  <si>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</si>
  <si>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</si>
  <si>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</si>
  <si>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</si>
  <si>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</si>
  <si>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</si>
  <si>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</si>
  <si>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</si>
  <si>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</si>
  <si>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</si>
  <si>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</si>
  <si>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</si>
  <si>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</si>
  <si>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</si>
  <si>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</si>
  <si>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</si>
  <si>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</si>
  <si>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</si>
  <si>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</si>
  <si>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</si>
  <si>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</si>
  <si>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</si>
  <si>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</si>
  <si>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</si>
  <si>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</si>
  <si>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</si>
  <si>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</si>
  <si>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</si>
  <si>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</si>
  <si>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</si>
  <si>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</si>
  <si>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</si>
  <si>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</si>
  <si>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</si>
  <si>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</si>
  <si>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</si>
  <si>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</si>
  <si>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</si>
  <si>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</si>
  <si>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</si>
  <si>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</si>
  <si>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</si>
  <si>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</si>
  <si>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</si>
  <si>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</si>
  <si>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</si>
  <si>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</si>
  <si>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</si>
  <si>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</si>
  <si>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</si>
  <si>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</si>
  <si>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</si>
  <si>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</si>
  <si>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</si>
  <si>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</si>
  <si>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</si>
  <si>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</si>
  <si>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</si>
  <si>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</si>
  <si>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</si>
  <si>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</si>
  <si>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</si>
  <si>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</si>
  <si>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</si>
  <si>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</si>
  <si>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</si>
  <si>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</si>
  <si>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</si>
  <si>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</si>
  <si>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</si>
  <si>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</si>
  <si>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</si>
  <si>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</si>
  <si>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</si>
  <si>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</si>
  <si>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</si>
  <si>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</si>
  <si>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</si>
  <si>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</si>
  <si>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</si>
  <si>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</si>
  <si>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</si>
  <si>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</si>
  <si>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</si>
  <si>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</si>
  <si>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</si>
  <si>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</si>
  <si>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</si>
  <si>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</si>
  <si>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</si>
  <si>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</si>
  <si>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</si>
  <si>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</si>
  <si>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</si>
  <si>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</si>
  <si>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</si>
  <si>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</si>
  <si>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</si>
  <si>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</si>
  <si>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</si>
  <si>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</si>
  <si>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</si>
  <si>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</si>
  <si>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</si>
  <si>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</si>
  <si>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</si>
  <si>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</si>
  <si>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</si>
  <si>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</si>
  <si>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</si>
  <si>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</si>
  <si>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</si>
  <si>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</si>
  <si>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</si>
  <si>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</si>
  <si>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</si>
  <si>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</si>
  <si>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</si>
  <si>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</si>
  <si>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</si>
  <si>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</si>
  <si>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</si>
  <si>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</si>
  <si>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</si>
  <si>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</si>
  <si>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</si>
  <si>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</si>
  <si>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</si>
  <si>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</si>
  <si>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</si>
  <si>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</si>
  <si>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</si>
  <si>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</si>
  <si>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</si>
  <si>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</si>
  <si>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</si>
  <si>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</si>
  <si>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</si>
  <si>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</si>
  <si>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</si>
  <si>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</si>
  <si>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</si>
  <si>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</si>
  <si>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</si>
  <si>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</si>
  <si>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</si>
  <si>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</si>
  <si>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</si>
  <si>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</si>
  <si>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</si>
  <si>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</si>
  <si>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</si>
  <si>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</si>
  <si>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</si>
  <si>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</si>
  <si>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</si>
  <si>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</si>
  <si>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</si>
  <si>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</si>
  <si>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</si>
  <si>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</si>
  <si>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</si>
  <si>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</si>
  <si>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</si>
  <si>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</si>
  <si>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</si>
  <si>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</si>
  <si>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</si>
  <si>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</si>
  <si>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</si>
  <si>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</si>
  <si>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</si>
  <si>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</si>
  <si>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</si>
  <si>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</si>
  <si>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</si>
  <si>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</si>
  <si>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</si>
  <si>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</si>
  <si>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</si>
  <si>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</si>
  <si>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</si>
  <si>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</si>
  <si>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</si>
  <si>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</si>
  <si>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</si>
  <si>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</si>
  <si>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</si>
  <si>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</si>
  <si>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</si>
  <si>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</si>
  <si>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</si>
  <si>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</si>
  <si>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</si>
  <si>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</si>
  <si>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</si>
  <si>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</si>
  <si>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</si>
  <si>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</si>
  <si>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</si>
  <si>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</si>
  <si>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</si>
  <si>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</si>
  <si>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</si>
  <si>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</si>
  <si>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</si>
  <si>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</si>
  <si>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</si>
  <si>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</si>
  <si>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</si>
  <si>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</si>
  <si>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</si>
  <si>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</si>
  <si>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</si>
  <si>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</si>
  <si>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</si>
  <si>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</si>
  <si>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</si>
  <si>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</si>
  <si>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</si>
  <si>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</si>
  <si>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</si>
  <si>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</si>
  <si>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</si>
  <si>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</si>
  <si>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</si>
  <si>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</si>
  <si>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</si>
  <si>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</si>
  <si>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</si>
  <si>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</si>
  <si>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</si>
  <si>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</si>
  <si>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</si>
  <si>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</si>
  <si>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</si>
  <si>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</si>
  <si>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</si>
  <si>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</si>
  <si>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</si>
  <si>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</si>
  <si>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</si>
  <si>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</si>
  <si>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</si>
  <si>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</si>
  <si>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</si>
  <si>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</si>
  <si>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</si>
  <si>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</si>
  <si>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</si>
  <si>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</si>
  <si>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</si>
  <si>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</si>
  <si>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</si>
  <si>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</si>
  <si>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</si>
  <si>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</si>
  <si>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</si>
  <si>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</si>
  <si>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</si>
  <si>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</si>
  <si>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</si>
  <si>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</si>
  <si>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</si>
  <si>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</si>
  <si>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</si>
  <si>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</si>
  <si>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</si>
  <si>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</si>
  <si>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</si>
  <si>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</si>
  <si>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</si>
  <si>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</si>
  <si>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</si>
  <si>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</si>
  <si>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</si>
  <si>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</si>
  <si>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</si>
  <si>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</si>
  <si>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</si>
  <si>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</si>
  <si>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</si>
  <si>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</si>
  <si>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</si>
  <si>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</si>
  <si>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</si>
  <si>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</si>
  <si>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</si>
  <si>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</si>
  <si>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</si>
  <si>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</si>
  <si>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</si>
  <si>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</si>
  <si>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</si>
  <si>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</si>
  <si>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</si>
  <si>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</si>
  <si>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</si>
  <si>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</si>
  <si>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</si>
  <si>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</si>
  <si>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</si>
  <si>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</si>
  <si>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</si>
  <si>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</si>
  <si>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</si>
  <si>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</si>
  <si>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</si>
  <si>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</si>
  <si>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</si>
  <si>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</si>
  <si>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</si>
  <si>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</si>
  <si>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</si>
  <si>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</si>
  <si>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</si>
  <si>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</si>
  <si>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</si>
  <si>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</si>
  <si>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</si>
  <si>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</si>
  <si>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</si>
  <si>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</si>
  <si>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</si>
  <si>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</si>
  <si>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</si>
  <si>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</si>
  <si>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</si>
  <si>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</si>
  <si>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</si>
  <si>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</si>
  <si>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</si>
  <si>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</si>
  <si>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</si>
  <si>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</si>
  <si>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</si>
  <si>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</si>
  <si>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</si>
  <si>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</si>
  <si>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</si>
  <si>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</si>
  <si>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</si>
  <si>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</si>
  <si>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</si>
  <si>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</si>
  <si>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</si>
  <si>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</si>
  <si>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</si>
  <si>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</si>
  <si>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</si>
  <si>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</si>
  <si>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</si>
  <si>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</si>
  <si>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</si>
  <si>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</si>
  <si>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</si>
  <si>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</si>
  <si>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</si>
  <si>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</si>
  <si>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</si>
  <si>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</si>
  <si>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</si>
  <si>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</si>
  <si>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</si>
  <si>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</si>
  <si>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</si>
  <si>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</si>
  <si>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</si>
  <si>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</si>
  <si>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</si>
  <si>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</si>
  <si>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</si>
  <si>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</si>
  <si>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</si>
  <si>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</si>
  <si>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</si>
  <si>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</si>
  <si>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</si>
  <si>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</si>
  <si>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</si>
  <si>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</si>
  <si>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</si>
  <si>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</si>
  <si>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</si>
  <si>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</si>
  <si>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</si>
  <si>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</si>
  <si>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</si>
  <si>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</si>
  <si>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</si>
  <si>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</si>
  <si>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</si>
  <si>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</si>
  <si>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</si>
  <si>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</si>
  <si>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</si>
  <si>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</si>
  <si>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</si>
  <si>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</si>
  <si>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</si>
  <si>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</si>
  <si>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</si>
  <si>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</si>
  <si>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</si>
  <si>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</si>
  <si>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</si>
  <si>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</si>
  <si>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</si>
  <si>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</si>
  <si>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</si>
  <si>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</si>
  <si>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</si>
  <si>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</si>
  <si>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</si>
  <si>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</si>
  <si>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</si>
  <si>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</si>
  <si>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</si>
  <si>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</si>
  <si>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</si>
  <si>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</si>
  <si>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</si>
  <si>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</si>
  <si>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</si>
  <si>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</si>
  <si>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</si>
  <si>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</si>
  <si>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</si>
  <si>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</si>
  <si>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</si>
  <si>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</si>
  <si>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</si>
  <si>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</si>
  <si>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</si>
  <si>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</si>
  <si>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</si>
  <si>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</si>
  <si>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</si>
  <si>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</si>
  <si>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</si>
  <si>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</si>
  <si>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</si>
  <si>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</si>
  <si>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</si>
  <si>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</si>
  <si>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</si>
  <si>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</si>
  <si>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</si>
  <si>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</si>
  <si>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</si>
  <si>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</si>
  <si>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</si>
  <si>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</si>
  <si>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</si>
  <si>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</si>
  <si>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</si>
  <si>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</si>
  <si>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</si>
  <si>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</si>
  <si>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</si>
  <si>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</si>
  <si>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</si>
  <si>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</si>
  <si>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</si>
  <si>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</si>
  <si>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</si>
  <si>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</si>
  <si>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</si>
  <si>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</si>
  <si>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</si>
  <si>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</si>
  <si>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</si>
  <si>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</si>
  <si>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</si>
  <si>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</si>
  <si>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</si>
  <si>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</si>
  <si>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</si>
  <si>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</si>
  <si>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</si>
  <si>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</si>
  <si>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</si>
  <si>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</si>
  <si>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</si>
  <si>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</si>
  <si>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</si>
  <si>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</si>
  <si>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</si>
  <si>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</si>
  <si>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</si>
  <si>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</si>
  <si>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</si>
  <si>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</si>
  <si>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</si>
  <si>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</si>
  <si>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</si>
  <si>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</si>
  <si>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</si>
  <si>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</si>
  <si>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</si>
  <si>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</si>
  <si>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</si>
  <si>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</si>
  <si>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</si>
  <si>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</si>
  <si>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</si>
  <si>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</si>
  <si>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</si>
  <si>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</si>
  <si>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</si>
  <si>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</si>
  <si>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</si>
  <si>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</si>
  <si>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</si>
  <si>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</si>
  <si>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</si>
  <si>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</si>
  <si>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</si>
  <si>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</si>
  <si>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</si>
  <si>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</si>
  <si>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</si>
  <si>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</si>
  <si>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</si>
  <si>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</si>
  <si>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</si>
  <si>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</si>
  <si>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</si>
  <si>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</si>
  <si>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</si>
  <si>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</si>
  <si>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</si>
  <si>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</si>
  <si>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</si>
  <si>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</si>
  <si>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</si>
  <si>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</si>
  <si>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</si>
  <si>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</si>
  <si>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</si>
  <si>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</si>
  <si>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</si>
  <si>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</si>
  <si>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</si>
  <si>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</si>
  <si>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</si>
  <si>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</si>
  <si>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</si>
  <si>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</si>
  <si>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</si>
  <si>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</si>
  <si>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</si>
  <si>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</si>
  <si>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</si>
  <si>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</si>
  <si>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</si>
  <si>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</si>
  <si>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</si>
  <si>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</si>
  <si>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</si>
  <si>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</si>
  <si>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</si>
  <si>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</si>
  <si>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</si>
  <si>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</si>
  <si>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</si>
  <si>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</si>
  <si>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</si>
  <si>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</si>
  <si>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</si>
  <si>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</si>
  <si>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</si>
  <si>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</si>
  <si>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</si>
  <si>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</si>
  <si>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</si>
  <si>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</si>
  <si>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</si>
  <si>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</si>
  <si>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</si>
  <si>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</si>
  <si>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</si>
  <si>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</si>
  <si>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</si>
  <si>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</si>
  <si>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</si>
  <si>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</si>
  <si>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</si>
  <si>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</si>
  <si>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</si>
  <si>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</si>
  <si>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</si>
  <si>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</si>
  <si>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</si>
  <si>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</si>
  <si>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</si>
  <si>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</si>
  <si>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</si>
  <si>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</si>
  <si>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</si>
  <si>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</si>
  <si>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</si>
  <si>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</si>
  <si>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</si>
  <si>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</si>
  <si>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</si>
  <si>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</si>
  <si>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</si>
  <si>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</si>
  <si>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</si>
  <si>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</si>
  <si>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</si>
  <si>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</si>
  <si>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</si>
  <si>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</si>
  <si>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</si>
  <si>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</si>
  <si>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</si>
  <si>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</si>
  <si>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</si>
  <si>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</si>
  <si>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</si>
  <si>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</si>
  <si>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</si>
  <si>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</si>
  <si>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</si>
  <si>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</si>
  <si>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</si>
  <si>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</si>
  <si>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</si>
  <si>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</si>
  <si>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</si>
  <si>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</si>
  <si>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</si>
  <si>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</si>
  <si>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</si>
  <si>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</si>
  <si>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</si>
  <si>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</si>
  <si>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</si>
  <si>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</si>
  <si>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</si>
  <si>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</si>
  <si>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</si>
  <si>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</si>
  <si>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</si>
  <si>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</si>
  <si>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</si>
  <si>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</si>
  <si>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</si>
  <si>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</si>
  <si>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</si>
  <si>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</si>
  <si>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</si>
  <si>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</si>
  <si>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</si>
  <si>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</si>
  <si>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</si>
  <si>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</si>
  <si>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</si>
  <si>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</si>
  <si>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</si>
  <si>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</si>
  <si>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</si>
  <si>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</si>
  <si>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</si>
  <si>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</si>
  <si>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</si>
  <si>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</si>
  <si>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</si>
  <si>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</si>
  <si>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</si>
  <si>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</si>
  <si>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</si>
  <si>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</si>
  <si>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</si>
  <si>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</si>
  <si>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</si>
  <si>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</si>
  <si>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</si>
  <si>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</si>
  <si>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</si>
  <si>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</si>
  <si>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</si>
  <si>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</si>
  <si>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</si>
  <si>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</si>
  <si>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</si>
  <si>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</si>
  <si>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</si>
  <si>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</si>
  <si>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</si>
  <si>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</si>
  <si>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</si>
  <si>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</si>
  <si>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</si>
  <si>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</si>
  <si>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</si>
  <si>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</si>
  <si>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</si>
  <si>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</si>
  <si>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</si>
  <si>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</si>
  <si>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</si>
  <si>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</si>
  <si>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</si>
  <si>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</si>
  <si>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</si>
  <si>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</si>
  <si>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</si>
  <si>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</si>
  <si>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</si>
  <si>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</si>
  <si>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</si>
  <si>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</si>
  <si>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</si>
  <si>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</si>
  <si>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</si>
  <si>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</si>
  <si>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</si>
  <si>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</si>
  <si>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</si>
  <si>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</si>
  <si>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</si>
  <si>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</si>
  <si>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</si>
  <si>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</si>
  <si>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</si>
  <si>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</si>
  <si>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</si>
  <si>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</si>
  <si>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</si>
  <si>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</si>
  <si>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</si>
  <si>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</si>
  <si>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</si>
  <si>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</si>
  <si>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</si>
  <si>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</si>
  <si>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</si>
  <si>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</si>
  <si>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</si>
  <si>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</si>
  <si>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</si>
  <si>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</si>
  <si>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</si>
  <si>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</si>
  <si>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</si>
  <si>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</si>
  <si>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</si>
  <si>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</si>
  <si>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</si>
  <si>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</si>
  <si>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</si>
  <si>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</si>
  <si>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</si>
  <si>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</si>
  <si>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</si>
  <si>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</si>
  <si>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</si>
  <si>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</si>
  <si>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</si>
  <si>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</si>
  <si>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</si>
  <si>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</si>
  <si>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</si>
  <si>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</si>
  <si>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</si>
  <si>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</si>
  <si>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</si>
  <si>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</si>
  <si>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</si>
  <si>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</si>
  <si>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</si>
  <si>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</si>
  <si>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</si>
  <si>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</si>
  <si>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</si>
  <si>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</si>
  <si>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</si>
  <si>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</si>
  <si>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</si>
  <si>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</si>
  <si>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</si>
  <si>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</si>
  <si>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</si>
  <si>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</si>
  <si>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</si>
  <si>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</si>
  <si>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</si>
  <si>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</si>
  <si>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</si>
  <si>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</si>
  <si>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</si>
  <si>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</si>
  <si>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</si>
  <si>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</si>
  <si>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</si>
  <si>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</si>
  <si>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</si>
  <si>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</si>
  <si>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</si>
  <si>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</si>
  <si>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</si>
  <si>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</si>
  <si>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</si>
  <si>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</si>
  <si>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</si>
  <si>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</si>
  <si>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</si>
  <si>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</si>
  <si>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</si>
  <si>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</si>
  <si>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</si>
  <si>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</si>
  <si>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</si>
  <si>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</si>
  <si>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</si>
  <si>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</si>
  <si>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</si>
  <si>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</si>
  <si>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</si>
  <si>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</si>
  <si>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</si>
  <si>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</si>
  <si>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</si>
  <si>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</si>
  <si>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</si>
  <si>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</si>
  <si>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</si>
  <si>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</si>
  <si>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</si>
  <si>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</si>
  <si>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</si>
  <si>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</si>
  <si>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</si>
  <si>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</si>
  <si>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</si>
  <si>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</si>
  <si>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</si>
  <si>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</si>
  <si>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</si>
  <si>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</si>
  <si>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</si>
  <si>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</si>
  <si>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</si>
  <si>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</si>
  <si>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</si>
  <si>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</si>
  <si>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</si>
  <si>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</si>
  <si>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</si>
  <si>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</si>
  <si>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</si>
  <si>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</si>
  <si>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</si>
  <si>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</si>
  <si>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</si>
  <si>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</si>
  <si>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</si>
  <si>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</si>
  <si>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</si>
  <si>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</si>
  <si>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</si>
  <si>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</si>
  <si>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</si>
  <si>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</si>
  <si>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</si>
  <si>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</si>
  <si>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</si>
  <si>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</si>
  <si>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</si>
  <si>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</si>
  <si>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</si>
  <si>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</si>
  <si>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</si>
  <si>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</si>
  <si>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</si>
  <si>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</si>
  <si>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</si>
  <si>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</si>
  <si>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</si>
  <si>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</si>
  <si>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</si>
  <si>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</si>
  <si>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</si>
  <si>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</si>
  <si>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</si>
  <si>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</si>
  <si>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</si>
  <si>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</si>
  <si>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</si>
  <si>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</si>
  <si>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</si>
  <si>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</si>
  <si>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</si>
  <si>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</si>
  <si>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</si>
  <si>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</si>
  <si>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</si>
  <si>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</si>
  <si>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</si>
  <si>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</si>
  <si>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</si>
  <si>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</si>
  <si>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</si>
  <si>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</si>
  <si>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</si>
  <si>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</si>
  <si>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</si>
  <si>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</si>
  <si>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</si>
  <si>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</si>
  <si>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</si>
  <si>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</si>
  <si>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</si>
  <si>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</si>
  <si>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</si>
  <si>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</si>
  <si>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</si>
  <si>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</si>
  <si>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</si>
  <si>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</si>
  <si>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</si>
  <si>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</si>
  <si>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</si>
  <si>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</si>
  <si>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</si>
  <si>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</si>
  <si>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</si>
  <si>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</si>
  <si>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</si>
  <si>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</si>
  <si>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</si>
  <si>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</si>
  <si>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</si>
  <si>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</si>
  <si>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</si>
  <si>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</si>
  <si>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</si>
  <si>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</si>
  <si>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</si>
  <si>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</si>
  <si>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</si>
  <si>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</si>
  <si>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</si>
  <si>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</si>
  <si>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</si>
  <si>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</si>
  <si>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</si>
  <si>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</si>
  <si>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</si>
  <si>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</si>
  <si>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</si>
  <si>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</si>
  <si>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</si>
  <si>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</si>
  <si>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</si>
  <si>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</si>
  <si>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</si>
  <si>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</si>
  <si>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</si>
  <si>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</si>
  <si>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</si>
  <si>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</si>
  <si>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</si>
  <si>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</si>
  <si>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</si>
  <si>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</si>
  <si>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</si>
  <si>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</si>
  <si>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</si>
  <si>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</si>
  <si>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</si>
  <si>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</si>
  <si>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</si>
  <si>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</si>
  <si>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</si>
  <si>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</si>
  <si>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</si>
  <si>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</si>
  <si>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</si>
  <si>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</si>
  <si>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</si>
  <si>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</si>
  <si>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</si>
  <si>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</si>
  <si>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</si>
  <si>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</si>
  <si>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</si>
  <si>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</si>
  <si>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</si>
  <si>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</si>
  <si>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</si>
  <si>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</si>
  <si>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</si>
  <si>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</si>
  <si>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</si>
  <si>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</si>
  <si>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</si>
  <si>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</si>
  <si>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</si>
  <si>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</si>
  <si>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</si>
  <si>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</si>
  <si>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</si>
  <si>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</si>
  <si>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</si>
  <si>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</si>
  <si>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</si>
  <si>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</si>
  <si>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</si>
  <si>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</si>
  <si>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</si>
  <si>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</si>
  <si>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</si>
  <si>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</si>
  <si>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</si>
  <si>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</si>
  <si>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</si>
  <si>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</si>
  <si>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</si>
  <si>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</si>
  <si>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</si>
  <si>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</si>
  <si>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</si>
  <si>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</si>
  <si>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</si>
  <si>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</si>
  <si>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</si>
  <si>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</si>
  <si>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</si>
  <si>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</si>
  <si>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</si>
  <si>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</si>
  <si>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</si>
  <si>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</si>
  <si>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</si>
  <si>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</si>
  <si>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</si>
  <si>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</si>
  <si>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</si>
  <si>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</si>
  <si>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</si>
  <si>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</si>
  <si>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</si>
  <si>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</si>
  <si>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</si>
  <si>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</si>
  <si>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</si>
  <si>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</si>
  <si>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</si>
  <si>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</si>
  <si>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</si>
  <si>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</si>
  <si>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</si>
  <si>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</si>
  <si>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</si>
  <si>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</si>
  <si>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</si>
  <si>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</si>
  <si>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</si>
  <si>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</si>
  <si>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</si>
  <si>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</si>
  <si>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</si>
  <si>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</si>
  <si>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</si>
  <si>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</si>
  <si>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</si>
  <si>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</si>
  <si>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</si>
  <si>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</si>
  <si>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</si>
  <si>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</si>
  <si>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</si>
  <si>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</si>
  <si>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</si>
  <si>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</si>
  <si>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</si>
  <si>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</si>
  <si>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</si>
  <si>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</si>
  <si>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</si>
  <si>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</si>
  <si>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</si>
  <si>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</si>
  <si>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</si>
  <si>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</si>
  <si>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</si>
  <si>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</si>
  <si>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</si>
  <si>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</si>
  <si>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</si>
  <si>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</si>
  <si>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</si>
  <si>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</si>
  <si>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</si>
  <si>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</si>
  <si>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</si>
  <si>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</si>
  <si>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</si>
  <si>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</si>
  <si>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</si>
  <si>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</si>
  <si>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</si>
  <si>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</si>
  <si>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</si>
  <si>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</si>
  <si>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</si>
  <si>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</si>
  <si>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</si>
  <si>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</si>
  <si>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</si>
  <si>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</si>
  <si>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</si>
  <si>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</si>
  <si>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</si>
  <si>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</si>
  <si>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</si>
  <si>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</si>
  <si>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</si>
  <si>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</si>
  <si>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</si>
  <si>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</si>
  <si>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</si>
  <si>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</si>
  <si>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</si>
  <si>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</si>
  <si>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</si>
  <si>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</si>
  <si>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</si>
  <si>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</si>
  <si>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</si>
  <si>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</si>
  <si>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</si>
  <si>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</si>
  <si>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</si>
  <si>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</si>
  <si>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</si>
  <si>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</si>
  <si>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</si>
  <si>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</si>
  <si>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</si>
  <si>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</si>
  <si>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</si>
  <si>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</si>
  <si>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</si>
  <si>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</si>
  <si>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</si>
  <si>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</si>
  <si>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</si>
  <si>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</si>
  <si>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</si>
  <si>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</si>
  <si>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</si>
  <si>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</si>
  <si>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</si>
  <si>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</si>
  <si>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</si>
  <si>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</si>
  <si>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</si>
  <si>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</si>
  <si>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</si>
  <si>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</si>
  <si>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</si>
  <si>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</si>
  <si>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</si>
  <si>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</si>
  <si>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</si>
  <si>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</si>
  <si>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</si>
  <si>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</si>
  <si>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</si>
  <si>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</si>
  <si>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</si>
  <si>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</si>
  <si>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</si>
  <si>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</si>
  <si>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</si>
  <si>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</si>
  <si>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</si>
  <si>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</si>
  <si>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</si>
  <si>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</si>
  <si>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</si>
  <si>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</si>
  <si>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</si>
  <si>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</si>
  <si>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</si>
  <si>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</si>
  <si>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</si>
  <si>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</si>
  <si>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</si>
  <si>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</si>
  <si>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</si>
  <si>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</si>
  <si>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</si>
  <si>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</si>
  <si>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</si>
  <si>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</si>
  <si>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</si>
  <si>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</si>
  <si>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</si>
  <si>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</si>
  <si>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</si>
  <si>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</si>
  <si>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</si>
  <si>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</si>
  <si>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</si>
  <si>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</si>
  <si>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</si>
  <si>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</si>
  <si>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</si>
  <si>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</si>
  <si>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</si>
  <si>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</si>
  <si>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</si>
  <si>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</si>
  <si>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</si>
  <si>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</si>
  <si>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</si>
  <si>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</si>
  <si>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</si>
  <si>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</si>
  <si>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</si>
  <si>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</si>
  <si>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</si>
  <si>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</si>
  <si>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</si>
  <si>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</si>
  <si>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</si>
  <si>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</si>
  <si>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</si>
  <si>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</si>
  <si>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</si>
  <si>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</si>
  <si>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</si>
  <si>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</si>
  <si>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</si>
  <si>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</si>
  <si>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</si>
  <si>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</si>
  <si>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</si>
  <si>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</si>
  <si>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</si>
  <si>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</si>
  <si>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</si>
  <si>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</si>
  <si>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</si>
  <si>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</si>
  <si>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</si>
  <si>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</si>
  <si>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</si>
  <si>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</si>
  <si>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</si>
  <si>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</si>
  <si>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</si>
  <si>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</si>
  <si>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</si>
  <si>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</si>
  <si>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</si>
  <si>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</si>
  <si>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</si>
  <si>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</si>
  <si>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</si>
  <si>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</si>
  <si>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</si>
  <si>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</si>
  <si>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</si>
  <si>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</si>
  <si>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</si>
  <si>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</si>
  <si>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</si>
  <si>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</si>
  <si>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</si>
  <si>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</si>
  <si>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</si>
  <si>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</si>
  <si>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</si>
  <si>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</si>
  <si>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</si>
  <si>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</si>
  <si>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</si>
  <si>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</si>
  <si>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</si>
  <si>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</si>
  <si>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</si>
  <si>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</si>
  <si>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</si>
  <si>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</si>
  <si>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</si>
  <si>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</si>
  <si>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</si>
  <si>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</si>
  <si>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</si>
  <si>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</si>
  <si>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</si>
  <si>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</si>
  <si>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</si>
  <si>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</si>
  <si>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</si>
  <si>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</si>
  <si>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</si>
  <si>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</si>
  <si>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</si>
  <si>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</si>
  <si>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</si>
  <si>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</si>
  <si>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</si>
  <si>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</si>
  <si>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</si>
  <si>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</si>
  <si>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</si>
  <si>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</si>
  <si>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</si>
  <si>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</si>
  <si>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</si>
  <si>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</si>
  <si>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</si>
  <si>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</si>
  <si>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</si>
  <si>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</si>
  <si>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</si>
  <si>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</si>
  <si>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</si>
  <si>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</si>
  <si>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</si>
  <si>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</si>
  <si>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</si>
  <si>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</si>
  <si>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</si>
  <si>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</si>
  <si>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</si>
  <si>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</si>
  <si>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</si>
  <si>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</si>
  <si>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</si>
  <si>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</si>
  <si>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</si>
  <si>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</si>
  <si>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</si>
  <si>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</si>
  <si>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</si>
  <si>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</si>
  <si>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</si>
  <si>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</si>
  <si>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</si>
  <si>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</si>
  <si>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</si>
  <si>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</si>
  <si>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</si>
  <si>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</si>
  <si>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</si>
  <si>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</si>
  <si>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</si>
  <si>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</si>
  <si>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</si>
  <si>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</si>
  <si>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</si>
  <si>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</si>
  <si>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</si>
  <si>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</si>
  <si>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</si>
  <si>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</si>
  <si>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</si>
  <si>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</si>
  <si>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</si>
  <si>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</si>
  <si>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</si>
  <si>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</si>
  <si>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</si>
  <si>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</si>
  <si>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</si>
  <si>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</si>
  <si>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</si>
  <si>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</si>
  <si>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</si>
  <si>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</si>
  <si>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</si>
  <si>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</si>
  <si>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</si>
  <si>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</si>
  <si>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</si>
  <si>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</si>
  <si>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</si>
  <si>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</si>
  <si>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</si>
  <si>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</si>
  <si>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</si>
  <si>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</si>
  <si>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</si>
  <si>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</si>
  <si>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</si>
  <si>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</si>
  <si>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</si>
  <si>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</si>
  <si>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</si>
  <si>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</si>
  <si>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</si>
  <si>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</si>
  <si>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</si>
  <si>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</si>
  <si>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</si>
  <si>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</si>
  <si>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</si>
  <si>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</si>
  <si>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</si>
  <si>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</si>
  <si>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</si>
  <si>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</si>
  <si>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</si>
  <si>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</si>
  <si>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</si>
  <si>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</si>
  <si>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</si>
  <si>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</si>
  <si>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</si>
  <si>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</si>
  <si>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</si>
  <si>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</si>
  <si>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</si>
  <si>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</si>
  <si>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</si>
  <si>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</si>
  <si>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</si>
  <si>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</si>
  <si>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</si>
  <si>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</si>
  <si>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</si>
  <si>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</si>
  <si>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</si>
  <si>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</si>
  <si>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</si>
  <si>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</si>
  <si>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</si>
  <si>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</si>
  <si>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</si>
  <si>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</si>
  <si>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</si>
  <si>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</si>
  <si>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</si>
  <si>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</si>
  <si>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</si>
  <si>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</si>
  <si>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</si>
  <si>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</si>
  <si>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</si>
  <si>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</si>
  <si>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</si>
  <si>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</si>
  <si>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</si>
  <si>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</si>
  <si>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</si>
  <si>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</si>
  <si>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</si>
  <si>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</si>
  <si>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</si>
  <si>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</si>
  <si>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</si>
  <si>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</si>
  <si>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</si>
  <si>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</si>
  <si>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</si>
  <si>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</si>
  <si>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</si>
  <si>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</si>
  <si>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</si>
  <si>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</si>
  <si>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</si>
  <si>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</si>
  <si>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</si>
  <si>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</si>
  <si>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</si>
  <si>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</si>
  <si>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</si>
  <si>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</si>
  <si>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</si>
  <si>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</si>
  <si>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</si>
  <si>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</si>
  <si>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</si>
  <si>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</si>
  <si>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</si>
  <si>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</si>
  <si>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</si>
  <si>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</si>
  <si>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</si>
  <si>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</si>
  <si>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</si>
  <si>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</si>
  <si>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</si>
  <si>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</si>
  <si>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</si>
  <si>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</si>
  <si>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</si>
  <si>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</si>
  <si>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</si>
  <si>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</si>
  <si>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</si>
  <si>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</si>
  <si>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</si>
  <si>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</si>
  <si>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</si>
  <si>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</si>
  <si>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</si>
  <si>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</si>
  <si>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</si>
  <si>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</si>
  <si>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</si>
  <si>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</si>
  <si>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</si>
  <si>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</si>
  <si>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</si>
  <si>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</si>
  <si>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</si>
  <si>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</si>
  <si>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</si>
  <si>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</si>
  <si>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</si>
  <si>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</si>
  <si>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</si>
  <si>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</si>
  <si>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</si>
  <si>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</si>
  <si>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</si>
  <si>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</si>
  <si>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</si>
  <si>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</si>
  <si>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</si>
  <si>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</si>
  <si>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</si>
  <si>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</si>
  <si>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</si>
  <si>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</si>
  <si>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</si>
  <si>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</si>
  <si>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</si>
  <si>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</si>
  <si>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</si>
  <si>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</si>
  <si>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</si>
  <si>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</si>
  <si>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</si>
  <si>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</si>
  <si>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</si>
  <si>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</si>
  <si>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</si>
  <si>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</si>
  <si>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</si>
  <si>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</si>
  <si>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</si>
  <si>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</si>
  <si>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</si>
  <si>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</si>
  <si>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</si>
  <si>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</si>
  <si>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</si>
  <si>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</si>
  <si>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</si>
  <si>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</si>
  <si>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</si>
  <si>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</si>
  <si>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</si>
  <si>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</si>
  <si>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</si>
  <si>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</si>
  <si>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</si>
  <si>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</si>
  <si>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</si>
  <si>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</si>
  <si>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</si>
  <si>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</si>
  <si>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</si>
  <si>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</si>
  <si>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</si>
  <si>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</si>
  <si>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</si>
  <si>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</si>
  <si>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</si>
  <si>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</si>
  <si>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</si>
  <si>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</si>
  <si>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</si>
  <si>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</si>
  <si>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</si>
  <si>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</si>
  <si>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</si>
  <si>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</si>
  <si>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</si>
  <si>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</si>
  <si>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</si>
  <si>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</si>
  <si>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</si>
  <si>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</si>
  <si>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</si>
  <si>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</si>
  <si>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</si>
  <si>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</si>
  <si>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</si>
  <si>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</si>
  <si>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</si>
  <si>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</si>
  <si>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</si>
  <si>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</si>
  <si>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</si>
  <si>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</si>
  <si>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</si>
  <si>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</si>
  <si>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</si>
  <si>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</si>
  <si>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</si>
  <si>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</si>
  <si>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</si>
  <si>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</si>
  <si>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</si>
  <si>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</si>
  <si>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</si>
  <si>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</si>
  <si>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</si>
  <si>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</si>
  <si>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</si>
  <si>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</si>
  <si>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</si>
  <si>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</si>
  <si>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</si>
  <si>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</si>
  <si>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</si>
  <si>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</si>
  <si>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</si>
  <si>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</si>
  <si>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</si>
  <si>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</si>
  <si>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</si>
  <si>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</si>
  <si>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</si>
  <si>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</si>
  <si>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</si>
  <si>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</si>
  <si>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</si>
  <si>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</si>
  <si>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</si>
  <si>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</si>
  <si>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</si>
  <si>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</si>
  <si>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</si>
  <si>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</si>
  <si>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</si>
  <si>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</si>
  <si>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</si>
  <si>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</si>
  <si>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</si>
  <si>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</si>
  <si>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</si>
  <si>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</si>
  <si>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</si>
  <si>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</si>
  <si>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</si>
  <si>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</si>
  <si>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</si>
  <si>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</si>
  <si>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</si>
  <si>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</si>
  <si>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</si>
  <si>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</si>
  <si>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</si>
  <si>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</si>
  <si>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</si>
  <si>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</si>
  <si>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</si>
  <si>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</si>
  <si>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</si>
  <si>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</si>
  <si>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</si>
  <si>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</si>
  <si>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</si>
  <si>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</si>
  <si>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</si>
  <si>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</si>
  <si>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</si>
  <si>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</si>
  <si>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</si>
  <si>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</si>
  <si>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</si>
  <si>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</si>
  <si>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</si>
  <si>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</si>
  <si>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</si>
  <si>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</si>
  <si>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</si>
  <si>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</si>
  <si>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</si>
  <si>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</si>
  <si>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</si>
  <si>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</si>
  <si>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</si>
  <si>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</si>
  <si>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</si>
  <si>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</si>
  <si>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</si>
  <si>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</si>
  <si>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</si>
  <si>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</si>
  <si>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</si>
  <si>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</si>
  <si>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</si>
  <si>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</si>
  <si>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</si>
  <si>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</si>
  <si>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</si>
  <si>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</si>
  <si>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</si>
  <si>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</si>
  <si>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</si>
  <si>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</si>
  <si>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</si>
  <si>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</si>
  <si>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</si>
  <si>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</si>
  <si>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</si>
  <si>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</si>
  <si>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</si>
  <si>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</si>
  <si>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</si>
  <si>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</si>
  <si>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</si>
  <si>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</si>
  <si>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</si>
  <si>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</si>
  <si>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</si>
  <si>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</si>
  <si>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</si>
  <si>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</si>
  <si>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</si>
  <si>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</si>
  <si>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</si>
  <si>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</si>
  <si>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</si>
  <si>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</si>
  <si>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</si>
  <si>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</si>
  <si>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</si>
  <si>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</si>
  <si>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</si>
  <si>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</si>
  <si>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</si>
  <si>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</si>
  <si>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</si>
  <si>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</si>
  <si>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</si>
  <si>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</si>
  <si>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</si>
  <si>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</si>
  <si>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</si>
  <si>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</si>
  <si>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</si>
  <si>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</si>
  <si>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</si>
  <si>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</si>
  <si>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</si>
  <si>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</si>
  <si>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</si>
  <si>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</si>
  <si>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</si>
  <si>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</si>
  <si>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</si>
  <si>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</si>
  <si>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</si>
  <si>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</si>
  <si>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</si>
  <si>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</si>
  <si>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</si>
  <si>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</si>
  <si>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</si>
  <si>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</si>
  <si>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</si>
  <si>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</si>
  <si>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</si>
  <si>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</si>
  <si>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</si>
  <si>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</si>
  <si>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</si>
  <si>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</si>
  <si>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</si>
  <si>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</si>
  <si>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</si>
  <si>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</si>
  <si>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</si>
  <si>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</si>
  <si>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</si>
  <si>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</si>
  <si>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</si>
  <si>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</si>
  <si>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</si>
  <si>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</si>
  <si>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</si>
  <si>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</si>
  <si>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</si>
  <si>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</si>
  <si>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</si>
  <si>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</si>
  <si>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</si>
  <si>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</si>
  <si>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</si>
  <si>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</si>
  <si>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</si>
  <si>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</si>
  <si>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</si>
  <si>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</si>
  <si>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</si>
  <si>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</si>
  <si>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</si>
  <si>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</si>
  <si>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</si>
  <si>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</si>
  <si>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</si>
  <si>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</si>
  <si>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</si>
  <si>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</si>
  <si>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</si>
  <si>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</si>
  <si>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</si>
  <si>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</si>
  <si>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</si>
  <si>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</si>
  <si>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</si>
  <si>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</si>
  <si>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</si>
  <si>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</si>
  <si>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</si>
  <si>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</si>
  <si>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</si>
  <si>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</si>
  <si>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</si>
  <si>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</si>
  <si>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</si>
  <si>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</si>
  <si>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</si>
  <si>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</si>
  <si>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</si>
  <si>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</si>
  <si>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</si>
  <si>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</si>
  <si>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</si>
  <si>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</si>
  <si>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</si>
  <si>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</si>
  <si>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</si>
  <si>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</si>
  <si>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</si>
  <si>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</si>
  <si>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</si>
  <si>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</si>
  <si>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</si>
  <si>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</si>
  <si>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</si>
  <si>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</si>
  <si>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</si>
  <si>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</si>
  <si>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</si>
  <si>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</si>
  <si>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</si>
  <si>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</si>
  <si>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</si>
  <si>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</si>
  <si>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</si>
  <si>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</si>
  <si>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</si>
  <si>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</si>
  <si>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</si>
  <si>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</si>
  <si>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</si>
  <si>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</si>
  <si>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</si>
  <si>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</si>
  <si>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</si>
  <si>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</si>
  <si>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</si>
  <si>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</si>
  <si>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</si>
  <si>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</si>
  <si>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</si>
  <si>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</si>
  <si>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</si>
  <si>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</si>
  <si>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</si>
  <si>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</si>
  <si>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</si>
  <si>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</si>
  <si>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</si>
  <si>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</si>
  <si>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</si>
  <si>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</si>
  <si>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</si>
  <si>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</si>
  <si>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</si>
  <si>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</si>
  <si>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</si>
  <si>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</si>
  <si>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</si>
  <si>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</si>
  <si>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</si>
  <si>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</si>
  <si>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</si>
  <si>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</si>
  <si>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</si>
  <si>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</si>
  <si>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</si>
  <si>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</si>
  <si>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</si>
  <si>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</si>
  <si>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</si>
  <si>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</si>
  <si>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</si>
  <si>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</si>
  <si>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</si>
  <si>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</si>
  <si>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</si>
  <si>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</si>
  <si>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</si>
  <si>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</si>
  <si>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</si>
  <si>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</si>
  <si>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</si>
  <si>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</si>
  <si>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</si>
  <si>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</si>
  <si>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</si>
  <si>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</si>
  <si>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</si>
  <si>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</si>
  <si>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</si>
  <si>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</si>
  <si>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</si>
  <si>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</si>
  <si>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</si>
  <si>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</si>
  <si>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</si>
  <si>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</si>
  <si>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</si>
  <si>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</si>
  <si>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</si>
  <si>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</si>
  <si>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</si>
  <si>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</si>
  <si>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</si>
  <si>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</si>
  <si>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</si>
  <si>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</si>
  <si>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</si>
  <si>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</si>
  <si>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</si>
  <si>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</si>
  <si>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</si>
  <si>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</si>
  <si>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</si>
  <si>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</si>
  <si>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</si>
  <si>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</si>
  <si>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</si>
  <si>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</si>
  <si>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</si>
  <si>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</si>
  <si>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</si>
  <si>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</si>
  <si>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</si>
  <si>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</si>
  <si>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</si>
  <si>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</si>
  <si>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</si>
  <si>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</si>
  <si>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</si>
  <si>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</si>
  <si>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</si>
  <si>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</si>
  <si>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</si>
  <si>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</si>
  <si>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</si>
  <si>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</si>
  <si>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</si>
  <si>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</si>
  <si>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</si>
  <si>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</si>
  <si>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</si>
  <si>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</si>
  <si>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</si>
  <si>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</si>
  <si>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</si>
  <si>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</si>
  <si>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</si>
  <si>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</si>
  <si>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</si>
  <si>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</si>
  <si>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</si>
  <si>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</si>
  <si>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</si>
  <si>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</si>
  <si>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</si>
  <si>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</si>
  <si>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</si>
  <si>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</si>
  <si>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</si>
  <si>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</si>
  <si>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</si>
  <si>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</si>
  <si>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</si>
  <si>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</si>
  <si>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</si>
  <si>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</si>
  <si>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</si>
  <si>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</si>
  <si>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</si>
  <si>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</si>
  <si>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</si>
  <si>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</si>
  <si>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</si>
  <si>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</si>
  <si>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</si>
  <si>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</si>
  <si>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</si>
  <si>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</si>
  <si>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</si>
  <si>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</si>
  <si>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</si>
  <si>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</si>
  <si>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</si>
  <si>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</si>
  <si>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</si>
  <si>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</si>
  <si>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</si>
  <si>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</si>
  <si>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</si>
  <si>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</si>
  <si>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</si>
  <si>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</si>
  <si>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</si>
  <si>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</si>
  <si>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</si>
  <si>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</si>
  <si>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</si>
  <si>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</si>
  <si>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</si>
  <si>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</si>
  <si>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</si>
  <si>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</si>
  <si>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</si>
  <si>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</si>
  <si>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</si>
  <si>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</si>
  <si>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</si>
  <si>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</si>
  <si>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</si>
  <si>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</si>
  <si>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</si>
  <si>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</si>
  <si>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</si>
  <si>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</si>
  <si>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</si>
  <si>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</si>
  <si>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</si>
  <si>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</si>
  <si>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</si>
  <si>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</si>
  <si>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</si>
  <si>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</si>
  <si>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</si>
  <si>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</si>
  <si>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</si>
  <si>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</si>
  <si>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</si>
  <si>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</si>
  <si>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</si>
  <si>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</si>
  <si>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</si>
  <si>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</si>
  <si>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</si>
  <si>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</si>
  <si>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</si>
  <si>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</si>
  <si>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</si>
  <si>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</si>
  <si>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</si>
  <si>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</si>
  <si>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</si>
  <si>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</si>
  <si>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</si>
  <si>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</si>
  <si>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</si>
  <si>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</si>
  <si>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</si>
  <si>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</si>
  <si>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</si>
  <si>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</si>
  <si>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</si>
  <si>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</si>
  <si>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</si>
  <si>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</si>
  <si>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</si>
  <si>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</si>
  <si>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</si>
  <si>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</si>
  <si>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</si>
  <si>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</si>
  <si>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</si>
  <si>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</si>
  <si>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</si>
  <si>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</si>
  <si>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</si>
  <si>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</si>
  <si>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</si>
  <si>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</si>
  <si>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</si>
  <si>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</si>
  <si>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</si>
  <si>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</si>
  <si>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</si>
  <si>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</si>
  <si>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</si>
  <si>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</si>
  <si>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</si>
  <si>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</si>
  <si>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</si>
  <si>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</si>
  <si>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</si>
  <si>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</si>
  <si>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</si>
  <si>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</si>
  <si>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</si>
  <si>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</si>
  <si>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</si>
  <si>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</si>
  <si>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</si>
  <si>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</si>
  <si>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</si>
  <si>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</si>
  <si>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</si>
  <si>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</si>
  <si>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</si>
  <si>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</si>
  <si>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</si>
  <si>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</si>
  <si>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</si>
  <si>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</si>
  <si>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</si>
  <si>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</si>
  <si>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</si>
  <si>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</si>
  <si>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</si>
  <si>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</si>
  <si>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</si>
  <si>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</si>
  <si>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</si>
  <si>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</si>
  <si>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</si>
  <si>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</si>
  <si>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</si>
  <si>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</si>
  <si>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</si>
  <si>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</si>
  <si>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</si>
  <si>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</si>
  <si>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</si>
  <si>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</si>
  <si>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</si>
  <si>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</si>
  <si>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</si>
  <si>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</si>
  <si>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</si>
  <si>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</si>
  <si>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</si>
  <si>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</si>
  <si>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</si>
  <si>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</si>
  <si>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</si>
  <si>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</si>
  <si>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</si>
  <si>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</si>
  <si>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</si>
  <si>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</si>
  <si>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</si>
  <si>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</si>
  <si>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</si>
  <si>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</si>
  <si>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</si>
  <si>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</si>
  <si>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</si>
  <si>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</si>
  <si>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</si>
  <si>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</si>
  <si>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</si>
  <si>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</si>
  <si>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</si>
  <si>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</si>
  <si>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</si>
  <si>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</si>
  <si>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</si>
  <si>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</si>
  <si>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</si>
  <si>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</si>
  <si>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</si>
  <si>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</si>
  <si>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</si>
  <si>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</si>
  <si>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</si>
  <si>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</si>
  <si>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</si>
  <si>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</si>
  <si>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</si>
  <si>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</si>
  <si>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</si>
  <si>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</si>
  <si>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</si>
  <si>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</si>
  <si>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</si>
  <si>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</si>
  <si>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</si>
  <si>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</si>
  <si>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</si>
  <si>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</si>
  <si>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</si>
  <si>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</si>
  <si>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</si>
  <si>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</si>
  <si>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</si>
  <si>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</si>
  <si>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</si>
  <si>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</si>
  <si>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</si>
  <si>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</si>
  <si>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</si>
  <si>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</si>
  <si>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</si>
  <si>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</si>
  <si>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</si>
  <si>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</si>
  <si>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</si>
  <si>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</si>
  <si>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</si>
  <si>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</si>
  <si>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</si>
  <si>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</si>
  <si>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</si>
  <si>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</si>
  <si>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</si>
  <si>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</si>
  <si>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</si>
  <si>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</si>
  <si>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</si>
  <si>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</si>
  <si>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</si>
  <si>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</si>
  <si>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</si>
  <si>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</si>
  <si>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</si>
  <si>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</si>
  <si>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</si>
  <si>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</si>
  <si>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</si>
  <si>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</si>
  <si>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</si>
  <si>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</si>
  <si>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</si>
  <si>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</si>
  <si>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</si>
  <si>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</si>
  <si>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</si>
  <si>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</si>
  <si>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</si>
  <si>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</si>
  <si>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</si>
  <si>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</si>
  <si>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</si>
  <si>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</si>
  <si>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</si>
  <si>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</si>
  <si>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</si>
  <si>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</si>
  <si>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</si>
  <si>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</si>
  <si>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</si>
  <si>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</si>
  <si>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</si>
  <si>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</si>
  <si>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</si>
  <si>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</si>
  <si>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</si>
  <si>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</si>
  <si>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</si>
  <si>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</si>
  <si>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</si>
  <si>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</si>
  <si>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</si>
  <si>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</si>
  <si>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</si>
  <si>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</si>
  <si>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</si>
  <si>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</si>
  <si>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</si>
  <si>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</si>
  <si>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</si>
  <si>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</si>
  <si>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</si>
  <si>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</si>
  <si>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</si>
  <si>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</si>
  <si>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</si>
  <si>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</si>
  <si>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</si>
  <si>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</si>
  <si>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</si>
  <si>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</si>
  <si>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</si>
  <si>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</si>
  <si>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</si>
  <si>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</si>
  <si>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</si>
  <si>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</si>
  <si>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</si>
  <si>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</si>
  <si>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</si>
  <si>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</si>
  <si>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</si>
  <si>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</si>
  <si>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</si>
  <si>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</si>
  <si>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</si>
  <si>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</si>
  <si>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</si>
  <si>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</si>
  <si>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</si>
  <si>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</si>
  <si>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</si>
  <si>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</si>
  <si>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</si>
  <si>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</si>
  <si>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</si>
  <si>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</si>
  <si>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</si>
  <si>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</si>
  <si>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</si>
  <si>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</si>
  <si>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</si>
  <si>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</si>
  <si>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</si>
  <si>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</si>
  <si>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</si>
  <si>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</si>
  <si>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</si>
  <si>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</si>
  <si>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</si>
  <si>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</si>
  <si>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</si>
  <si>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</si>
  <si>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</si>
  <si>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</si>
  <si>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</si>
  <si>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</si>
  <si>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</si>
  <si>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</si>
  <si>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</si>
  <si>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</si>
  <si>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</si>
  <si>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</si>
  <si>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</si>
  <si>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</si>
  <si>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</si>
  <si>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</si>
  <si>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</si>
  <si>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</si>
  <si>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</si>
  <si>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</si>
  <si>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</si>
  <si>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</si>
  <si>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</si>
  <si>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</si>
  <si>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</si>
  <si>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</si>
  <si>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</si>
  <si>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</si>
  <si>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</si>
  <si>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</si>
  <si>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</si>
  <si>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</si>
  <si>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</si>
  <si>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</si>
  <si>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</si>
  <si>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</si>
  <si>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</si>
  <si>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</si>
  <si>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</si>
  <si>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</si>
  <si>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</si>
  <si>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</si>
  <si>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</si>
  <si>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</si>
  <si>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</si>
  <si>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</si>
  <si>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</si>
  <si>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</si>
  <si>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</si>
  <si>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</si>
  <si>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</si>
  <si>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</si>
  <si>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</si>
  <si>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</si>
  <si>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</si>
  <si>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</si>
  <si>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</si>
  <si>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</si>
  <si>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</si>
  <si>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</si>
  <si>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</si>
  <si>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</si>
  <si>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</si>
  <si>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</si>
  <si>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</si>
  <si>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</si>
  <si>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</si>
  <si>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</si>
  <si>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</si>
  <si>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</si>
  <si>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</si>
  <si>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</si>
  <si>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</si>
  <si>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</si>
  <si>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</si>
  <si>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</si>
  <si>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</si>
  <si>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</si>
  <si>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</si>
  <si>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</si>
  <si>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</si>
  <si>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</si>
  <si>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</si>
  <si>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</si>
  <si>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</si>
  <si>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</si>
  <si>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</si>
  <si>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</si>
  <si>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</si>
  <si>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</si>
  <si>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</si>
  <si>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</si>
  <si>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</si>
  <si>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</si>
  <si>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</si>
  <si>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</si>
  <si>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</si>
  <si>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</si>
  <si>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</si>
  <si>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</si>
  <si>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</si>
  <si>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</si>
  <si>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</si>
  <si>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</si>
  <si>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</si>
  <si>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</si>
  <si>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</si>
  <si>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</si>
  <si>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</si>
  <si>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</si>
  <si>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</si>
  <si>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</si>
  <si>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</si>
  <si>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</si>
  <si>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</si>
  <si>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</si>
  <si>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</si>
  <si>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</si>
  <si>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</si>
  <si>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</si>
  <si>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</si>
  <si>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</si>
  <si>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</si>
  <si>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</si>
  <si>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</si>
  <si>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</si>
  <si>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</si>
  <si>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</si>
  <si>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</si>
  <si>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</si>
  <si>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</si>
  <si>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</si>
  <si>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</si>
  <si>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</si>
  <si>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</si>
  <si>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</si>
  <si>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</si>
  <si>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</si>
  <si>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</si>
  <si>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</si>
  <si>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</si>
  <si>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</si>
  <si>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</si>
  <si>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</si>
  <si>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</si>
  <si>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</si>
  <si>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</si>
  <si>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</si>
  <si>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</si>
  <si>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</si>
  <si>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</si>
  <si>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</si>
  <si>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</si>
  <si>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</si>
  <si>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</si>
  <si>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</si>
  <si>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</si>
  <si>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</si>
  <si>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</si>
  <si>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</si>
  <si>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</si>
  <si>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</si>
  <si>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</si>
  <si>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</si>
  <si>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</si>
  <si>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</si>
  <si>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</si>
  <si>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</si>
  <si>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</si>
  <si>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</si>
  <si>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</si>
  <si>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</si>
  <si>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</si>
  <si>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</si>
  <si>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</si>
  <si>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</si>
  <si>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</si>
  <si>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</si>
  <si>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</si>
  <si>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</si>
  <si>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</si>
  <si>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</si>
  <si>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</si>
  <si>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</si>
  <si>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</si>
  <si>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</si>
  <si>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</si>
  <si>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</si>
  <si>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</si>
  <si>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</si>
  <si>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</si>
  <si>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</si>
  <si>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</si>
  <si>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</si>
  <si>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</si>
  <si>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</si>
  <si>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</si>
  <si>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</si>
  <si>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</si>
  <si>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</si>
  <si>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</si>
  <si>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</si>
  <si>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</si>
  <si>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</si>
  <si>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</si>
  <si>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</si>
  <si>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</si>
  <si>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</si>
  <si>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</si>
  <si>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</si>
  <si>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</si>
  <si>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</si>
  <si>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</si>
  <si>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</si>
  <si>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</si>
  <si>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</si>
  <si>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</si>
  <si>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</si>
  <si>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</si>
  <si>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</si>
  <si>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</si>
  <si>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</si>
  <si>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</si>
  <si>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</si>
  <si>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</si>
  <si>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</si>
  <si>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</si>
  <si>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</si>
  <si>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</si>
  <si>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</si>
  <si>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</si>
  <si>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</si>
  <si>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</si>
  <si>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</si>
  <si>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</si>
  <si>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</si>
  <si>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</si>
  <si>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</si>
  <si>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</si>
  <si>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</si>
  <si>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</si>
  <si>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</si>
  <si>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</si>
  <si>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</si>
  <si>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</si>
  <si>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</si>
  <si>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</si>
  <si>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</si>
  <si>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</si>
  <si>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</si>
  <si>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</si>
  <si>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</si>
  <si>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</si>
  <si>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</si>
  <si>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</si>
  <si>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</si>
  <si>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</si>
  <si>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</si>
  <si>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</si>
  <si>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</si>
  <si>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</si>
  <si>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</si>
  <si>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</si>
  <si>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</si>
  <si>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</si>
  <si>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</si>
  <si>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</si>
  <si>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</si>
  <si>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</si>
  <si>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</si>
  <si>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</si>
  <si>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</si>
  <si>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</si>
  <si>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</si>
  <si>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</si>
  <si>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</si>
  <si>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</si>
  <si>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</si>
  <si>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</si>
  <si>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</si>
  <si>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</si>
  <si>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</si>
  <si>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</si>
  <si>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</si>
  <si>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</si>
  <si>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</si>
  <si>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</si>
  <si>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</si>
  <si>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</si>
  <si>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</si>
  <si>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</si>
  <si>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</si>
  <si>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</si>
  <si>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</si>
  <si>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</si>
  <si>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</si>
  <si>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</si>
  <si>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</si>
  <si>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</si>
  <si>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</si>
  <si>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</si>
  <si>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</si>
  <si>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</si>
  <si>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</si>
  <si>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</si>
  <si>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</si>
  <si>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</si>
  <si>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</si>
  <si>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</si>
  <si>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</si>
  <si>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</si>
  <si>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</si>
  <si>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</si>
  <si>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</si>
  <si>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</si>
  <si>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</si>
  <si>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</si>
  <si>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</si>
  <si>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</si>
  <si>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</si>
  <si>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</si>
  <si>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</si>
  <si>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</si>
  <si>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</si>
  <si>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</si>
  <si>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</si>
  <si>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</si>
  <si>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</si>
  <si>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</si>
  <si>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</si>
  <si>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</si>
  <si>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</si>
  <si>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</si>
  <si>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</si>
  <si>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</si>
  <si>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</si>
  <si>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</si>
  <si>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</si>
  <si>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</si>
  <si>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</si>
  <si>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</si>
  <si>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</si>
  <si>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</si>
  <si>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</si>
  <si>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</si>
  <si>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</si>
  <si>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</si>
  <si>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</si>
  <si>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</si>
  <si>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</si>
  <si>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</si>
  <si>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</si>
  <si>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</si>
  <si>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</si>
  <si>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</si>
  <si>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</si>
  <si>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</si>
  <si>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</si>
  <si>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</si>
  <si>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</si>
  <si>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</si>
  <si>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</si>
  <si>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</si>
  <si>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</si>
  <si>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</si>
  <si>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</si>
  <si>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</si>
  <si>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</si>
  <si>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</si>
  <si>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</si>
  <si>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</si>
  <si>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</si>
  <si>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</si>
  <si>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</si>
  <si>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</si>
  <si>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</si>
  <si>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</si>
  <si>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</si>
  <si>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</si>
  <si>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</si>
  <si>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</si>
  <si>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</si>
  <si>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</si>
  <si>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</si>
  <si>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</si>
  <si>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</si>
  <si>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</si>
  <si>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</si>
  <si>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</si>
  <si>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</si>
  <si>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</si>
  <si>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</si>
  <si>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</si>
  <si>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</si>
  <si>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</si>
  <si>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</si>
  <si>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</si>
  <si>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</si>
  <si>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</si>
  <si>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</si>
  <si>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</si>
  <si>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</si>
  <si>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</si>
  <si>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</si>
  <si>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</si>
  <si>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</si>
  <si>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</si>
  <si>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</si>
  <si>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</si>
  <si>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</si>
  <si>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</si>
  <si>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</si>
  <si>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</si>
  <si>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</si>
  <si>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</si>
  <si>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</si>
  <si>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</si>
  <si>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</si>
  <si>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</si>
  <si>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</si>
  <si>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</si>
  <si>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</si>
  <si>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</si>
  <si>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</si>
  <si>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</si>
  <si>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</si>
  <si>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</si>
  <si>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</si>
  <si>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</si>
  <si>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</si>
  <si>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</si>
  <si>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</si>
  <si>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</si>
  <si>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</si>
  <si>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</si>
  <si>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</si>
  <si>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</si>
  <si>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</si>
  <si>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</si>
  <si>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</si>
  <si>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</si>
  <si>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</si>
  <si>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</si>
  <si>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</si>
  <si>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</si>
  <si>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</si>
  <si>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</si>
  <si>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</si>
  <si>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</si>
  <si>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</si>
  <si>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</si>
  <si>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</si>
  <si>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</si>
  <si>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</si>
  <si>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</si>
  <si>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</si>
  <si>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</si>
  <si>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</si>
  <si>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</si>
  <si>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</si>
  <si>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</si>
  <si>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</si>
  <si>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</si>
  <si>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</si>
  <si>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</si>
  <si>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</si>
  <si>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</si>
  <si>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</si>
  <si>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</si>
  <si>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</si>
  <si>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</si>
  <si>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</si>
  <si>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</si>
  <si>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</si>
  <si>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</si>
  <si>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</si>
  <si>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</si>
  <si>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</si>
  <si>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</si>
  <si>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</si>
  <si>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</si>
  <si>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</si>
  <si>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</si>
  <si>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</si>
  <si>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</si>
  <si>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</si>
  <si>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</si>
  <si>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</si>
  <si>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</si>
  <si>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</si>
  <si>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</si>
  <si>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</si>
  <si>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</si>
  <si>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</si>
  <si>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</si>
  <si>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</si>
  <si>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</si>
  <si>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</si>
  <si>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</si>
  <si>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</si>
  <si>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</si>
  <si>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</si>
  <si>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</si>
  <si>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</si>
  <si>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</si>
  <si>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</si>
  <si>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</si>
  <si>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</si>
  <si>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</si>
  <si>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</si>
  <si>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</si>
  <si>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</si>
  <si>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</si>
  <si>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</si>
  <si>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</si>
  <si>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</si>
  <si>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</si>
  <si>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</si>
  <si>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</si>
  <si>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</si>
  <si>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</si>
  <si>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</si>
  <si>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</si>
  <si>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</si>
  <si>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</si>
  <si>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</si>
  <si>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</si>
  <si>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</si>
  <si>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</si>
  <si>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</si>
  <si>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</si>
  <si>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</si>
  <si>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</si>
  <si>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</si>
  <si>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</si>
  <si>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</si>
  <si>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</si>
  <si>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</si>
  <si>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</si>
  <si>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</si>
  <si>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</si>
  <si>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</si>
  <si>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</si>
  <si>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</si>
  <si>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</si>
  <si>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</si>
  <si>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</si>
  <si>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</si>
  <si>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</si>
  <si>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</si>
  <si>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</si>
  <si>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</si>
  <si>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</si>
  <si>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</si>
  <si>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</si>
  <si>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</si>
  <si>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</si>
  <si>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</si>
  <si>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</si>
  <si>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</si>
  <si>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</si>
  <si>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</si>
  <si>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</si>
  <si>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</si>
  <si>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</si>
  <si>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</si>
  <si>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</si>
  <si>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</si>
  <si>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</si>
  <si>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</si>
  <si>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</si>
  <si>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</si>
  <si>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</si>
  <si>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</si>
  <si>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</si>
  <si>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</si>
  <si>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</si>
  <si>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</si>
  <si>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</si>
  <si>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</si>
  <si>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</si>
  <si>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</si>
  <si>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</si>
  <si>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</si>
  <si>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</si>
  <si>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</si>
  <si>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</si>
  <si>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</si>
  <si>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</si>
  <si>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</si>
  <si>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</si>
  <si>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</si>
  <si>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</si>
  <si>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</si>
  <si>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</si>
  <si>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</si>
  <si>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</si>
  <si>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</si>
  <si>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</si>
  <si>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</si>
  <si>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</si>
  <si>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</si>
  <si>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</si>
  <si>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</si>
  <si>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</si>
  <si>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</si>
  <si>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</si>
  <si>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</si>
  <si>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</si>
  <si>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</si>
  <si>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</si>
  <si>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</si>
  <si>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</si>
  <si>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</si>
  <si>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</si>
  <si>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</si>
  <si>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</si>
  <si>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</si>
  <si>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</si>
  <si>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</si>
  <si>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</si>
  <si>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</si>
  <si>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</si>
  <si>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</si>
  <si>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</si>
  <si>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</si>
  <si>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</si>
  <si>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</si>
  <si>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</si>
  <si>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</si>
  <si>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</si>
  <si>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</si>
  <si>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</si>
  <si>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</si>
  <si>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</si>
  <si>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</si>
  <si>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</si>
  <si>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</si>
  <si>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</si>
  <si>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</si>
  <si>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</si>
  <si>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</si>
  <si>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</si>
  <si>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</si>
  <si>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</si>
  <si>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</si>
  <si>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</si>
  <si>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</si>
  <si>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</si>
  <si>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</si>
  <si>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</si>
  <si>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</si>
  <si>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</si>
  <si>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</si>
  <si>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</si>
  <si>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</si>
  <si>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</si>
  <si>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</si>
  <si>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</si>
  <si>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</si>
  <si>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</si>
  <si>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</si>
  <si>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</si>
  <si>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</si>
  <si>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</si>
  <si>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</si>
  <si>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</si>
  <si>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</si>
  <si>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</si>
  <si>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</si>
  <si>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</si>
  <si>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</si>
  <si>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</si>
  <si>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</si>
  <si>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</si>
  <si>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</si>
  <si>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</si>
  <si>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</si>
  <si>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</si>
  <si>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</si>
  <si>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</si>
  <si>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</si>
  <si>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</si>
  <si>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</si>
  <si>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</si>
  <si>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</si>
  <si>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</si>
  <si>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</si>
  <si>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</si>
  <si>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</si>
  <si>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</si>
  <si>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</si>
  <si>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</si>
  <si>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</si>
  <si>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</si>
  <si>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</si>
  <si>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</si>
  <si>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</si>
  <si>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</si>
  <si>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</si>
  <si>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</si>
  <si>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</si>
  <si>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</si>
  <si>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</si>
  <si>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</si>
  <si>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</si>
  <si>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</si>
  <si>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</si>
  <si>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</si>
  <si>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</si>
  <si>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</si>
  <si>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</si>
  <si>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</si>
  <si>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</si>
  <si>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</si>
  <si>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</si>
  <si>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</si>
  <si>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</si>
  <si>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</si>
  <si>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</si>
  <si>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</si>
  <si>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</si>
  <si>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</si>
  <si>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</si>
  <si>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</si>
  <si>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</si>
  <si>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</si>
  <si>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</si>
  <si>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</si>
  <si>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</si>
  <si>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</si>
  <si>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</si>
  <si>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</si>
  <si>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</si>
  <si>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</si>
  <si>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</si>
  <si>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</si>
  <si>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</si>
  <si>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</si>
  <si>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</si>
  <si>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</si>
  <si>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</si>
  <si>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</si>
  <si>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</si>
  <si>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</si>
  <si>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</si>
  <si>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</si>
  <si>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</si>
  <si>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</si>
  <si>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</si>
  <si>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</si>
  <si>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</si>
  <si>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</si>
  <si>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</si>
  <si>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</si>
  <si>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</si>
  <si>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</si>
  <si>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</si>
  <si>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</si>
  <si>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</si>
  <si>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</si>
  <si>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</si>
  <si>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</si>
  <si>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</si>
  <si>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</si>
  <si>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</si>
  <si>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</si>
  <si>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</si>
  <si>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</si>
  <si>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</si>
  <si>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</si>
  <si>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</si>
  <si>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</si>
  <si>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</si>
  <si>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</si>
  <si>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</si>
  <si>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</si>
  <si>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</si>
  <si>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</si>
  <si>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</si>
  <si>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</si>
  <si>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</si>
  <si>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</si>
  <si>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</si>
  <si>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</si>
  <si>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</si>
  <si>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</si>
  <si>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</si>
  <si>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</si>
  <si>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</si>
  <si>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</si>
  <si>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</si>
  <si>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</si>
  <si>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</si>
  <si>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</si>
  <si>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</si>
  <si>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</si>
  <si>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</si>
  <si>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</si>
  <si>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</si>
  <si>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</si>
  <si>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</si>
  <si>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</si>
  <si>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</si>
  <si>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</si>
  <si>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</si>
  <si>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</si>
  <si>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</si>
  <si>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</si>
  <si>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</si>
  <si>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</si>
  <si>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</si>
  <si>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</si>
  <si>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</si>
  <si>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</si>
  <si>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</si>
  <si>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</si>
  <si>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</si>
  <si>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</si>
  <si>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</si>
  <si>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</si>
  <si>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</si>
  <si>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</si>
  <si>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</si>
  <si>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</si>
  <si>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</si>
  <si>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</si>
  <si>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</si>
  <si>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</si>
  <si>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</si>
  <si>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</si>
  <si>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</si>
  <si>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</si>
  <si>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</si>
  <si>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</si>
  <si>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</si>
  <si>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</si>
  <si>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</si>
  <si>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</si>
  <si>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</si>
  <si>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</si>
  <si>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</si>
  <si>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</si>
  <si>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</si>
  <si>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</si>
  <si>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</si>
  <si>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</si>
  <si>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</si>
  <si>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</si>
  <si>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</si>
  <si>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</si>
  <si>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</si>
  <si>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</si>
  <si>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</si>
  <si>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</si>
  <si>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</si>
  <si>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</si>
  <si>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</si>
  <si>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</si>
  <si>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</si>
  <si>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</si>
  <si>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</si>
  <si>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</si>
  <si>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</si>
  <si>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</si>
  <si>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</si>
  <si>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</si>
  <si>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</si>
  <si>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</si>
  <si>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</si>
  <si>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</si>
  <si>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</si>
  <si>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</si>
  <si>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</si>
  <si>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</si>
  <si>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</si>
  <si>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</si>
  <si>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</si>
  <si>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</si>
  <si>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</si>
  <si>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</si>
  <si>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</si>
  <si>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</si>
  <si>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</si>
  <si>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</si>
  <si>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</si>
  <si>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</si>
  <si>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</si>
  <si>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</si>
  <si>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</si>
  <si>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</si>
  <si>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</si>
  <si>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</si>
  <si>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</si>
  <si>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</si>
  <si>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</si>
  <si>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</si>
  <si>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</si>
  <si>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</si>
  <si>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</si>
  <si>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</si>
  <si>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</si>
  <si>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</si>
  <si>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</si>
  <si>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</si>
  <si>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</si>
  <si>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</si>
  <si>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</si>
  <si>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</si>
  <si>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</si>
  <si>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</si>
  <si>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</si>
  <si>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</si>
  <si>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</si>
  <si>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</si>
  <si>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</si>
  <si>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</si>
  <si>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</si>
  <si>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</si>
  <si>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</si>
  <si>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</si>
  <si>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</si>
  <si>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</si>
  <si>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</si>
  <si>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</si>
  <si>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</si>
  <si>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</si>
  <si>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</si>
  <si>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</si>
  <si>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</si>
  <si>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</si>
  <si>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</si>
  <si>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</si>
  <si>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</si>
  <si>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</si>
  <si>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</si>
  <si>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</si>
  <si>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</si>
  <si>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</si>
  <si>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</si>
  <si>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</si>
  <si>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</si>
  <si>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</si>
  <si>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</si>
  <si>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</si>
  <si>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</si>
  <si>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</si>
  <si>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</si>
  <si>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</si>
  <si>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</si>
  <si>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</si>
  <si>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</si>
  <si>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</si>
  <si>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</si>
  <si>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</si>
  <si>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</si>
  <si>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</si>
  <si>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</si>
  <si>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</si>
  <si>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</si>
  <si>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</si>
  <si>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</si>
  <si>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</si>
  <si>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</si>
  <si>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</si>
  <si>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</si>
  <si>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</si>
  <si>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</si>
  <si>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</si>
  <si>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</si>
  <si>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</si>
  <si>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</si>
  <si>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</si>
  <si>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</si>
  <si>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</si>
  <si>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</si>
  <si>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</si>
  <si>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</si>
  <si>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</si>
  <si>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</si>
  <si>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</si>
  <si>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</si>
  <si>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</si>
  <si>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</si>
  <si>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</si>
  <si>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</si>
  <si>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</si>
  <si>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</si>
  <si>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</si>
  <si>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</si>
  <si>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</si>
  <si>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</si>
  <si>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</si>
  <si>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</si>
  <si>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</si>
  <si>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</si>
  <si>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</si>
  <si>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</si>
  <si>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</si>
  <si>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</si>
  <si>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</si>
  <si>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</si>
  <si>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</si>
  <si>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</si>
  <si>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</si>
  <si>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</si>
  <si>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</si>
  <si>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</si>
  <si>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</si>
  <si>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</si>
  <si>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</si>
  <si>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</si>
  <si>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</si>
  <si>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</si>
  <si>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</si>
  <si>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</si>
  <si>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</si>
  <si>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</si>
  <si>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</si>
  <si>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</si>
  <si>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</si>
  <si>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</si>
  <si>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</si>
  <si>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</si>
  <si>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</si>
  <si>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</si>
  <si>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</si>
  <si>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</si>
  <si>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</si>
  <si>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</si>
  <si>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</si>
  <si>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</si>
  <si>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</si>
  <si>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</si>
  <si>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</si>
  <si>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</si>
  <si>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</si>
  <si>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</si>
  <si>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</si>
  <si>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</si>
  <si>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</si>
  <si>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</si>
  <si>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</si>
  <si>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</si>
  <si>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</si>
  <si>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</si>
  <si>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</si>
  <si>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</si>
  <si>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</si>
  <si>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</si>
  <si>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</si>
  <si>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</si>
  <si>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</si>
  <si>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</si>
  <si>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</si>
  <si>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</si>
  <si>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</si>
  <si>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</si>
  <si>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</si>
  <si>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</si>
  <si>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</si>
  <si>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</si>
  <si>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</si>
  <si>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</si>
  <si>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</si>
  <si>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</si>
  <si>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</si>
  <si>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</si>
  <si>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</si>
  <si>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</si>
  <si>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</si>
  <si>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</si>
  <si>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</si>
  <si>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</si>
  <si>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</si>
  <si>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</si>
  <si>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</si>
  <si>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</si>
  <si>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</si>
  <si>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</si>
  <si>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</si>
  <si>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</si>
  <si>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</si>
  <si>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</si>
  <si>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</si>
  <si>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</si>
  <si>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</si>
  <si>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</si>
  <si>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</si>
  <si>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</si>
  <si>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</si>
  <si>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</si>
  <si>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</si>
  <si>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</si>
  <si>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</si>
  <si>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</si>
  <si>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</si>
  <si>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</si>
  <si>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</si>
  <si>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</si>
  <si>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</si>
  <si>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</si>
  <si>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</si>
  <si>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</si>
  <si>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</si>
  <si>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</si>
  <si>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</si>
  <si>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</si>
  <si>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</si>
  <si>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</si>
  <si>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</si>
  <si>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</si>
  <si>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</si>
  <si>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</si>
  <si>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</si>
  <si>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</si>
  <si>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</si>
  <si>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</si>
  <si>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</si>
  <si>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</si>
  <si>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</si>
  <si>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</si>
  <si>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</si>
  <si>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</si>
  <si>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</si>
  <si>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</si>
  <si>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</si>
  <si>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</si>
  <si>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</si>
  <si>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</si>
  <si>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</si>
  <si>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</si>
  <si>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</si>
  <si>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</si>
  <si>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</si>
  <si>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</si>
  <si>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</si>
  <si>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</si>
  <si>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</si>
  <si>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</si>
  <si>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</si>
  <si>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</si>
  <si>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</si>
  <si>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</si>
  <si>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</si>
  <si>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</si>
  <si>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</si>
  <si>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</si>
  <si>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</si>
  <si>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</si>
  <si>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</si>
  <si>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</si>
  <si>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</si>
  <si>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</si>
  <si>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</si>
  <si>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</si>
  <si>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</si>
  <si>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</si>
  <si>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</si>
  <si>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</si>
  <si>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</si>
  <si>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</si>
  <si>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</si>
  <si>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</si>
  <si>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</si>
  <si>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</si>
  <si>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</si>
  <si>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</si>
  <si>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</si>
  <si>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</si>
  <si>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</si>
  <si>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</si>
  <si>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</si>
  <si>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</si>
  <si>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</si>
  <si>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</si>
  <si>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</si>
  <si>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</si>
  <si>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</si>
  <si>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</si>
  <si>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</si>
  <si>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</si>
  <si>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</si>
  <si>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</si>
  <si>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</si>
  <si>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</si>
  <si>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</si>
  <si>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</si>
  <si>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</si>
  <si>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</si>
  <si>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</si>
  <si>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</si>
  <si>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</si>
  <si>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</si>
  <si>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</si>
  <si>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</si>
  <si>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</si>
  <si>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</si>
  <si>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</si>
  <si>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</si>
  <si>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</si>
  <si>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</si>
  <si>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</si>
  <si>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</si>
  <si>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</si>
  <si>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</si>
  <si>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</si>
  <si>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</si>
  <si>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</si>
  <si>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</si>
  <si>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</si>
  <si>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</si>
  <si>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</si>
  <si>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</si>
  <si>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</si>
  <si>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</si>
  <si>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</si>
  <si>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</si>
  <si>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</si>
  <si>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</si>
  <si>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</si>
  <si>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</si>
  <si>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</si>
  <si>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</si>
  <si>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</si>
  <si>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</si>
  <si>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</si>
  <si>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</si>
  <si>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</si>
  <si>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</si>
  <si>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</si>
  <si>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</si>
  <si>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</si>
  <si>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</si>
  <si>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</si>
  <si>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</si>
  <si>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</si>
  <si>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</si>
  <si>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</si>
  <si>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</si>
  <si>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</si>
  <si>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</si>
  <si>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</si>
  <si>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</si>
  <si>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</si>
  <si>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</si>
  <si>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</si>
  <si>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</si>
  <si>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</si>
  <si>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</si>
  <si>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</si>
  <si>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</si>
  <si>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</si>
  <si>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</si>
  <si>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</si>
  <si>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</si>
  <si>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</si>
  <si>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</si>
  <si>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</si>
  <si>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</si>
  <si>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</si>
  <si>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</si>
  <si>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</si>
  <si>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</si>
  <si>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</si>
  <si>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</si>
  <si>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</si>
  <si>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</si>
  <si>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</si>
  <si>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</si>
  <si>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</si>
  <si>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</si>
  <si>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</si>
  <si>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</si>
  <si>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</si>
  <si>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</si>
  <si>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</si>
  <si>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</si>
  <si>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</si>
  <si>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</si>
  <si>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</si>
  <si>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</si>
  <si>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</si>
  <si>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</si>
  <si>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</si>
  <si>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</si>
  <si>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</si>
  <si>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</si>
  <si>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</si>
  <si>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</si>
  <si>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</si>
  <si>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</si>
  <si>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</si>
  <si>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</si>
  <si>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</si>
  <si>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</si>
  <si>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</si>
  <si>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</si>
  <si>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</si>
  <si>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</si>
  <si>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</si>
  <si>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</si>
  <si>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</si>
  <si>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</si>
  <si>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</si>
  <si>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</si>
  <si>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</si>
  <si>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</si>
  <si>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</si>
  <si>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</si>
  <si>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</si>
  <si>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</si>
  <si>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</si>
  <si>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</si>
  <si>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</si>
  <si>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</si>
  <si>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</si>
  <si>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</si>
  <si>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</si>
  <si>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</si>
  <si>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</si>
  <si>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</si>
  <si>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</si>
  <si>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</si>
  <si>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</si>
  <si>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</si>
  <si>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</si>
  <si>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</si>
  <si>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</si>
  <si>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</si>
  <si>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</si>
  <si>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</si>
  <si>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</si>
  <si>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</si>
  <si>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</si>
  <si>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</si>
  <si>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</si>
  <si>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</si>
  <si>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</si>
  <si>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</si>
  <si>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</si>
  <si>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</si>
  <si>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</si>
  <si>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</si>
  <si>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</si>
  <si>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</si>
  <si>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</si>
  <si>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</si>
  <si>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</si>
  <si>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</si>
  <si>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</si>
  <si>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</si>
  <si>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</si>
  <si>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</si>
  <si>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</si>
  <si>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</si>
  <si>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</si>
  <si>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</si>
  <si>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</si>
  <si>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</si>
  <si>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</si>
  <si>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</si>
  <si>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</si>
  <si>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</si>
  <si>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</si>
  <si>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</si>
  <si>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</si>
  <si>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</si>
  <si>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</si>
  <si>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</si>
  <si>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</si>
  <si>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</si>
  <si>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</si>
  <si>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</si>
  <si>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</si>
  <si>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</si>
  <si>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</si>
  <si>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</si>
  <si>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</si>
  <si>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</si>
  <si>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</si>
  <si>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</si>
  <si>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</si>
  <si>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</si>
  <si>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</si>
  <si>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</si>
  <si>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</si>
  <si>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</si>
  <si>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</si>
  <si>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</si>
  <si>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</si>
  <si>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</si>
  <si>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</si>
  <si>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</si>
  <si>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</si>
  <si>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</si>
  <si>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</si>
  <si>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</si>
  <si>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</si>
  <si>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</si>
  <si>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</si>
  <si>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</si>
  <si>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</si>
  <si>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</si>
  <si>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</si>
  <si>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</si>
  <si>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</si>
  <si>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</si>
  <si>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</si>
  <si>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</si>
  <si>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</si>
  <si>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</si>
  <si>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</si>
  <si>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</si>
  <si>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</si>
  <si>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</si>
  <si>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</si>
  <si>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</si>
  <si>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</si>
  <si>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</si>
  <si>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</si>
  <si>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</si>
  <si>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</si>
  <si>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</si>
  <si>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</si>
  <si>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</si>
  <si>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</si>
  <si>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</si>
  <si>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</si>
  <si>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</si>
  <si>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</si>
  <si>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</si>
  <si>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</si>
  <si>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</si>
  <si>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</si>
  <si>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</si>
  <si>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</si>
  <si>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</si>
  <si>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</si>
  <si>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</si>
  <si>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</si>
  <si>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</si>
  <si>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</si>
  <si>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</si>
  <si>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</si>
  <si>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</si>
  <si>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</si>
  <si>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</si>
  <si>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</si>
  <si>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</si>
  <si>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</si>
  <si>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</si>
  <si>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</si>
  <si>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</si>
  <si>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</si>
  <si>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</si>
  <si>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</si>
  <si>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</si>
  <si>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</si>
  <si>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</si>
  <si>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</si>
  <si>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</si>
  <si>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</si>
  <si>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</si>
  <si>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</si>
  <si>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</si>
  <si>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</si>
  <si>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</si>
  <si>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</si>
  <si>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</si>
  <si>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</si>
  <si>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</si>
  <si>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</si>
  <si>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</si>
  <si>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</si>
  <si>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</si>
  <si>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</si>
  <si>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</si>
  <si>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</si>
  <si>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</si>
  <si>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</si>
  <si>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</si>
  <si>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</si>
  <si>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</si>
  <si>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</si>
  <si>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</si>
  <si>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</si>
  <si>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</si>
  <si>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</si>
  <si>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</si>
  <si>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</si>
  <si>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</si>
  <si>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</si>
  <si>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</si>
  <si>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</si>
  <si>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</si>
  <si>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</si>
  <si>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</si>
  <si>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</si>
  <si>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</si>
  <si>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</si>
  <si>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</si>
  <si>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</si>
  <si>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</si>
  <si>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</si>
  <si>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</si>
  <si>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</si>
  <si>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</si>
  <si>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</si>
  <si>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</si>
  <si>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</si>
  <si>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</si>
  <si>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</si>
  <si>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</si>
  <si>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</si>
  <si>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</si>
  <si>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</si>
  <si>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</si>
  <si>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</si>
  <si>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</si>
  <si>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</si>
  <si>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</si>
  <si>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</si>
  <si>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</si>
  <si>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</si>
  <si>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</si>
  <si>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</si>
  <si>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</si>
  <si>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</si>
  <si>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</si>
  <si>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</si>
  <si>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</si>
  <si>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</si>
  <si>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</si>
  <si>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</si>
  <si>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</si>
  <si>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</si>
  <si>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</si>
  <si>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</si>
  <si>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</si>
  <si>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</si>
  <si>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</si>
  <si>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</si>
  <si>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</si>
  <si>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</si>
  <si>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</si>
  <si>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</si>
  <si>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</si>
  <si>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</si>
  <si>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</si>
  <si>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</si>
  <si>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</si>
  <si>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</si>
  <si>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</si>
  <si>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</si>
  <si>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</si>
  <si>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</si>
  <si>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</si>
  <si>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</si>
  <si>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</si>
  <si>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</si>
  <si>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</si>
  <si>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</si>
  <si>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</si>
  <si>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</si>
  <si>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</si>
  <si>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</si>
  <si>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</si>
  <si>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</si>
  <si>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</si>
  <si>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</si>
  <si>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</si>
  <si>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</si>
  <si>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</si>
  <si>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</si>
  <si>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</si>
  <si>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</si>
  <si>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</si>
  <si>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</si>
  <si>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</si>
  <si>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</si>
  <si>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</si>
  <si>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</si>
  <si>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</si>
  <si>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</si>
  <si>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</si>
  <si>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</si>
  <si>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</si>
  <si>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</si>
  <si>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</si>
  <si>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</si>
  <si>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</si>
  <si>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</si>
  <si>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</si>
  <si>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</si>
  <si>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</si>
  <si>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</si>
  <si>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</si>
  <si>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</si>
  <si>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</si>
  <si>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</si>
  <si>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</si>
  <si>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</si>
  <si>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</si>
  <si>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</si>
  <si>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</si>
  <si>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</si>
  <si>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</si>
  <si>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</si>
  <si>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</si>
  <si>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</si>
  <si>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</si>
  <si>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</si>
  <si>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</si>
  <si>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</si>
  <si>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</si>
  <si>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</si>
  <si>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</si>
  <si>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</si>
  <si>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</si>
  <si>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</si>
  <si>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</si>
  <si>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</si>
  <si>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</si>
  <si>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</si>
  <si>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</si>
  <si>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</si>
  <si>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</si>
  <si>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</si>
  <si>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</si>
  <si>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</si>
  <si>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</si>
  <si>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</si>
  <si>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</si>
  <si>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</si>
  <si>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</si>
  <si>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</si>
  <si>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</si>
  <si>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</si>
  <si>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</si>
  <si>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</si>
  <si>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</si>
  <si>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</si>
  <si>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</si>
  <si>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</si>
  <si>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</si>
  <si>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</si>
  <si>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</si>
  <si>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</si>
  <si>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</si>
  <si>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</si>
  <si>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</si>
  <si>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</si>
  <si>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</si>
  <si>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</si>
  <si>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</si>
  <si>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</si>
  <si>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</si>
  <si>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</si>
  <si>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</si>
  <si>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</si>
  <si>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</si>
  <si>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</si>
  <si>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</si>
  <si>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</si>
  <si>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</si>
  <si>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</si>
  <si>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</si>
  <si>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</si>
  <si>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</si>
  <si>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</si>
  <si>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</si>
  <si>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</si>
  <si>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</si>
  <si>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</si>
  <si>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</si>
  <si>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</si>
  <si>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</si>
  <si>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</si>
  <si>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</si>
  <si>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</si>
  <si>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</si>
  <si>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</si>
  <si>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</si>
  <si>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</si>
  <si>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</si>
  <si>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</si>
  <si>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</si>
  <si>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</si>
  <si>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</si>
  <si>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</si>
  <si>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</si>
  <si>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</si>
  <si>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</si>
  <si>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</si>
  <si>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</si>
  <si>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</si>
  <si>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</si>
  <si>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</si>
  <si>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</si>
  <si>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</si>
  <si>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</si>
  <si>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</si>
  <si>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</si>
  <si>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</si>
  <si>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</si>
  <si>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</si>
  <si>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</si>
  <si>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</si>
  <si>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</si>
  <si>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</si>
  <si>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</si>
  <si>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</si>
  <si>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</si>
  <si>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</si>
  <si>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</si>
  <si>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</si>
  <si>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</si>
  <si>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</si>
  <si>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</si>
  <si>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</si>
  <si>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</si>
  <si>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</si>
  <si>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</si>
  <si>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</si>
  <si>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</si>
  <si>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</si>
  <si>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</si>
  <si>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</si>
  <si>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</si>
  <si>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</si>
  <si>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</si>
  <si>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</si>
  <si>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</si>
  <si>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</si>
  <si>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</si>
  <si>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</si>
  <si>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</si>
  <si>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</si>
  <si>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</si>
  <si>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</si>
  <si>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</si>
  <si>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</si>
  <si>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</si>
  <si>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</si>
  <si>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</si>
  <si>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</si>
  <si>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</si>
  <si>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</si>
  <si>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</si>
  <si>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</si>
  <si>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</si>
  <si>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</si>
  <si>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</si>
  <si>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</si>
  <si>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</si>
  <si>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</si>
  <si>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</si>
  <si>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</si>
  <si>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</si>
  <si>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</si>
  <si>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</si>
  <si>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</si>
  <si>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</si>
  <si>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</si>
  <si>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</si>
  <si>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</si>
  <si>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</si>
  <si>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</si>
  <si>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</si>
  <si>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</si>
  <si>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</si>
  <si>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</si>
  <si>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</si>
  <si>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</si>
  <si>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</si>
  <si>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</si>
  <si>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</si>
  <si>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</si>
  <si>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</si>
  <si>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</si>
  <si>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</si>
  <si>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</si>
  <si>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</si>
  <si>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</si>
  <si>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</si>
  <si>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</si>
  <si>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</si>
  <si>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</si>
  <si>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</si>
  <si>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</si>
  <si>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</si>
  <si>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</si>
  <si>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</si>
  <si>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</si>
  <si>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</si>
  <si>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</si>
  <si>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</si>
  <si>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</si>
  <si>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</si>
  <si>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</si>
  <si>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</si>
  <si>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</si>
  <si>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</si>
  <si>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</si>
  <si>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</si>
  <si>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</si>
  <si>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</si>
  <si>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</si>
  <si>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</si>
  <si>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</si>
  <si>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</si>
  <si>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</si>
  <si>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</si>
  <si>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</si>
  <si>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</si>
  <si>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</si>
  <si>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</si>
  <si>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</si>
  <si>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</si>
  <si>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</si>
  <si>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</si>
  <si>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</si>
  <si>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</si>
  <si>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</si>
  <si>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</si>
  <si>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</si>
  <si>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</si>
  <si>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</si>
  <si>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</si>
  <si>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</si>
  <si>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</si>
  <si>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</si>
  <si>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</si>
  <si>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</si>
  <si>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</si>
  <si>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</si>
  <si>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</si>
  <si>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</si>
  <si>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</si>
  <si>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</si>
  <si>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</si>
  <si>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</si>
  <si>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</si>
  <si>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</si>
  <si>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</si>
  <si>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</si>
  <si>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</si>
  <si>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</si>
  <si>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</si>
  <si>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</si>
  <si>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</si>
  <si>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</si>
  <si>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</si>
  <si>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</si>
  <si>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</si>
  <si>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</si>
  <si>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</si>
  <si>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</si>
  <si>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</si>
  <si>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</si>
  <si>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</si>
  <si>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</si>
  <si>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</si>
  <si>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</si>
  <si>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</si>
  <si>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</si>
  <si>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</si>
  <si>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</si>
  <si>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</si>
  <si>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</si>
  <si>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</si>
  <si>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</si>
  <si>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</si>
  <si>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</si>
  <si>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</si>
  <si>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</si>
  <si>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</si>
  <si>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</si>
  <si>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</si>
  <si>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</si>
  <si>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</si>
  <si>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</si>
  <si>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</si>
  <si>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</si>
  <si>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</si>
  <si>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</si>
  <si>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</si>
  <si>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</si>
  <si>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</si>
  <si>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</si>
  <si>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</si>
  <si>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</si>
  <si>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</si>
  <si>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</si>
  <si>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</si>
  <si>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</si>
  <si>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</si>
  <si>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</si>
  <si>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</si>
  <si>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</si>
  <si>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</si>
  <si>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</si>
  <si>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</si>
  <si>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</si>
  <si>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</si>
  <si>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</si>
  <si>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</si>
  <si>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</si>
  <si>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</si>
  <si>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</si>
  <si>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</si>
  <si>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</si>
  <si>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</si>
  <si>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</si>
  <si>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</si>
  <si>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</si>
  <si>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</si>
  <si>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</si>
  <si>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</si>
  <si>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</si>
  <si>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</si>
  <si>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</si>
  <si>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</si>
  <si>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</si>
  <si>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</si>
  <si>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</si>
  <si>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</si>
  <si>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</si>
  <si>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</si>
  <si>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</si>
  <si>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</si>
  <si>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</si>
  <si>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</si>
  <si>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</si>
  <si>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</si>
  <si>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</si>
  <si>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</si>
  <si>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</si>
  <si>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</si>
  <si>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</si>
  <si>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</si>
  <si>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</si>
  <si>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</si>
  <si>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</si>
  <si>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</si>
  <si>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</si>
  <si>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</si>
  <si>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</si>
  <si>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</si>
  <si>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</si>
  <si>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</si>
  <si>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</si>
  <si>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</si>
  <si>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</si>
  <si>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</si>
  <si>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</si>
  <si>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</si>
  <si>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</si>
  <si>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</si>
  <si>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</si>
  <si>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</si>
  <si>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</si>
  <si>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</si>
  <si>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</si>
  <si>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</si>
  <si>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</si>
  <si>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</si>
  <si>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</si>
  <si>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</si>
  <si>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</si>
  <si>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</si>
  <si>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</si>
  <si>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</si>
  <si>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</si>
  <si>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</si>
  <si>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</si>
  <si>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</si>
  <si>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</si>
  <si>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</si>
  <si>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</si>
  <si>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</si>
  <si>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</si>
  <si>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</si>
  <si>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</si>
  <si>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</si>
  <si>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</si>
  <si>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</si>
  <si>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</si>
  <si>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</si>
  <si>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</si>
  <si>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</si>
  <si>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</si>
  <si>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</si>
  <si>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</si>
  <si>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</si>
  <si>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</si>
  <si>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</si>
  <si>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</si>
  <si>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</si>
  <si>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</si>
  <si>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</si>
  <si>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</si>
  <si>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</si>
  <si>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</si>
  <si>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</si>
  <si>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</si>
  <si>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</si>
  <si>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</si>
  <si>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</si>
  <si>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</si>
  <si>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</si>
  <si>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</si>
  <si>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</si>
  <si>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</si>
  <si>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</si>
  <si>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</si>
  <si>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</si>
  <si>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</si>
  <si>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</si>
  <si>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</si>
  <si>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</si>
  <si>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</si>
  <si>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</si>
  <si>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</si>
  <si>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</si>
  <si>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</si>
  <si>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</si>
  <si>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</si>
  <si>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</si>
  <si>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</si>
  <si>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</si>
  <si>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</si>
  <si>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</si>
  <si>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</si>
  <si>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</si>
  <si>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</si>
  <si>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</si>
  <si>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</si>
  <si>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</si>
  <si>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</si>
  <si>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</si>
  <si>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</si>
  <si>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</si>
  <si>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</si>
  <si>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</si>
  <si>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</si>
  <si>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</si>
  <si>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</si>
  <si>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</si>
  <si>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</si>
  <si>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</si>
  <si>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</si>
  <si>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</si>
  <si>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</si>
  <si>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</si>
  <si>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</si>
  <si>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</si>
  <si>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</si>
  <si>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</si>
  <si>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</si>
  <si>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</si>
  <si>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</si>
  <si>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</si>
  <si>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</si>
  <si>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</si>
  <si>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</si>
  <si>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</si>
  <si>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</si>
  <si>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</si>
  <si>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</si>
  <si>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</si>
  <si>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</si>
  <si>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</si>
  <si>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</si>
  <si>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</si>
  <si>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</si>
  <si>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</si>
  <si>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</si>
  <si>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</si>
  <si>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</si>
  <si>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</si>
  <si>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</si>
  <si>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</si>
  <si>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</si>
  <si>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</si>
  <si>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</si>
  <si>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</si>
  <si>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</si>
  <si>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</si>
  <si>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</si>
  <si>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</si>
  <si>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</si>
  <si>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</si>
  <si>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</si>
  <si>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</si>
  <si>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</si>
  <si>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</si>
  <si>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</si>
  <si>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</si>
  <si>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</si>
  <si>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</si>
  <si>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</si>
  <si>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</si>
  <si>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</si>
  <si>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</si>
  <si>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</si>
  <si>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</si>
  <si>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</si>
  <si>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</si>
  <si>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</si>
  <si>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</si>
  <si>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</si>
  <si>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</si>
  <si>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</si>
  <si>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</si>
  <si>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</si>
  <si>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</si>
  <si>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</si>
  <si>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</si>
  <si>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</si>
  <si>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</si>
  <si>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</si>
  <si>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</si>
  <si>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</si>
  <si>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</si>
  <si>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</si>
  <si>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</si>
  <si>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</si>
  <si>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</si>
  <si>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</si>
  <si>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</si>
  <si>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</si>
  <si>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</si>
  <si>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</si>
  <si>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</si>
  <si>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</si>
  <si>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</si>
  <si>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</si>
  <si>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</si>
  <si>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</si>
  <si>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</si>
  <si>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</si>
  <si>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</si>
  <si>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</si>
  <si>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</si>
  <si>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</si>
  <si>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</si>
  <si>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</si>
  <si>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</si>
  <si>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</si>
  <si>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</si>
  <si>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</si>
  <si>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</si>
  <si>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</si>
  <si>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</si>
  <si>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</si>
  <si>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</si>
  <si>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</si>
  <si>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</si>
  <si>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</si>
  <si>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</si>
  <si>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</si>
  <si>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</si>
  <si>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</si>
  <si>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</si>
  <si>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</si>
  <si>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</si>
  <si>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</si>
  <si>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</si>
  <si>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</si>
  <si>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</si>
  <si>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</si>
  <si>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</si>
  <si>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</si>
  <si>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</si>
  <si>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</si>
  <si>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</si>
  <si>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</si>
  <si>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</si>
  <si>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</si>
  <si>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</si>
  <si>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</si>
  <si>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</si>
  <si>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</si>
  <si>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</si>
  <si>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</si>
  <si>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</si>
  <si>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</si>
  <si>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</si>
  <si>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</si>
  <si>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</si>
  <si>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</si>
  <si>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</si>
  <si>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</si>
  <si>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</si>
  <si>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</si>
  <si>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</si>
  <si>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</si>
  <si>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</si>
  <si>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</si>
  <si>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</si>
  <si>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</si>
  <si>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</si>
  <si>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</si>
  <si>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</si>
  <si>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</si>
  <si>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</si>
  <si>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</si>
  <si>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</si>
  <si>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</si>
  <si>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</si>
  <si>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</si>
  <si>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</si>
  <si>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</si>
  <si>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</si>
  <si>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</si>
  <si>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</si>
  <si>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</si>
  <si>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</si>
  <si>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</si>
  <si>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</si>
  <si>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</si>
  <si>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</si>
  <si>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</si>
  <si>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</si>
  <si>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</si>
  <si>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</si>
  <si>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</si>
  <si>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</si>
  <si>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</si>
  <si>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</si>
  <si>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</si>
  <si>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</si>
  <si>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</si>
  <si>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</si>
  <si>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</si>
  <si>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</si>
  <si>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</si>
  <si>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</si>
  <si>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</si>
  <si>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</si>
  <si>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</si>
  <si>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</si>
  <si>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</si>
  <si>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</si>
  <si>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</si>
  <si>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</si>
  <si>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</si>
  <si>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</si>
  <si>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</si>
  <si>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</si>
  <si>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</si>
  <si>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</si>
  <si>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</si>
  <si>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</si>
  <si>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</si>
  <si>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</si>
  <si>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</si>
  <si>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</si>
  <si>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</si>
  <si>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</si>
  <si>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</si>
  <si>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</si>
  <si>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</si>
  <si>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</si>
  <si>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</si>
  <si>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</si>
  <si>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</si>
  <si>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</si>
  <si>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</si>
  <si>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</si>
  <si>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</si>
  <si>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</si>
  <si>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</si>
  <si>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</si>
  <si>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</si>
  <si>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</si>
  <si>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</si>
  <si>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</si>
  <si>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</si>
  <si>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</si>
  <si>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</si>
  <si>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</si>
  <si>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</si>
  <si>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</si>
  <si>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</si>
  <si>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</si>
  <si>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</si>
  <si>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</si>
  <si>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</si>
  <si>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</si>
  <si>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</si>
  <si>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</si>
  <si>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</si>
  <si>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</si>
  <si>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</si>
  <si>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</si>
  <si>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</si>
  <si>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</si>
  <si>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</si>
  <si>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</si>
  <si>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</si>
  <si>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</si>
  <si>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</si>
  <si>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</si>
  <si>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</si>
  <si>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</si>
  <si>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</si>
  <si>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</si>
  <si>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</si>
  <si>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</si>
  <si>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</si>
  <si>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</si>
  <si>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</si>
  <si>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</si>
  <si>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</si>
  <si>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</si>
  <si>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</si>
  <si>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</si>
  <si>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</si>
  <si>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</si>
  <si>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</si>
  <si>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</si>
  <si>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</si>
  <si>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</si>
  <si>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</si>
  <si>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</si>
  <si>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</si>
  <si>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</si>
  <si>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</si>
  <si>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</si>
  <si>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</si>
  <si>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</si>
  <si>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</si>
  <si>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</si>
  <si>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</si>
  <si>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</si>
  <si>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</si>
  <si>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</si>
  <si>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</si>
  <si>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</si>
  <si>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</si>
  <si>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</si>
  <si>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</si>
  <si>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</si>
  <si>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</si>
  <si>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</si>
  <si>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</si>
  <si>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</si>
  <si>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</si>
  <si>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</si>
  <si>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</si>
  <si>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</si>
  <si>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</si>
  <si>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</si>
  <si>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</si>
  <si>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</si>
  <si>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</si>
  <si>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</si>
  <si>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</si>
  <si>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</si>
  <si>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</si>
  <si>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</si>
  <si>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</si>
  <si>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</si>
  <si>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</si>
  <si>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</si>
  <si>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</si>
  <si>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</si>
  <si>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</si>
  <si>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</si>
  <si>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</si>
  <si>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</si>
  <si>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</si>
  <si>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</si>
  <si>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</si>
  <si>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</si>
  <si>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</si>
  <si>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</si>
  <si>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</si>
  <si>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</si>
  <si>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</si>
  <si>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</si>
  <si>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</si>
  <si>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</si>
  <si>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</si>
  <si>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</si>
  <si>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</si>
  <si>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</si>
  <si>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</si>
  <si>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</si>
  <si>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</si>
  <si>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</si>
  <si>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</si>
  <si>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</si>
  <si>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</si>
  <si>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</si>
  <si>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</si>
  <si>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</si>
  <si>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</si>
  <si>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</si>
  <si>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</si>
  <si>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</si>
  <si>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</si>
  <si>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</si>
  <si>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</si>
  <si>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</si>
  <si>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</si>
  <si>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</si>
  <si>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</si>
  <si>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</si>
  <si>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</si>
  <si>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</si>
  <si>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</si>
  <si>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</si>
  <si>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</si>
  <si>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</si>
  <si>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</si>
  <si>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</si>
  <si>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</si>
  <si>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</si>
  <si>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</si>
  <si>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</si>
  <si>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</si>
  <si>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</si>
  <si>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</si>
  <si>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</si>
  <si>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</si>
  <si>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</si>
  <si>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</si>
  <si>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</si>
  <si>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</si>
  <si>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</si>
  <si>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</si>
  <si>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</si>
  <si>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</si>
  <si>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</si>
  <si>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</si>
  <si>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</si>
  <si>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</si>
  <si>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</si>
  <si>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</si>
  <si>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</si>
  <si>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</si>
  <si>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</si>
  <si>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</si>
  <si>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</si>
  <si>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</si>
  <si>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</si>
  <si>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</si>
  <si>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</si>
  <si>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</si>
  <si>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</si>
  <si>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</si>
  <si>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</si>
  <si>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</si>
  <si>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</si>
  <si>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</si>
  <si>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</si>
  <si>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</si>
  <si>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</si>
  <si>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</si>
  <si>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</si>
  <si>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</si>
  <si>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</si>
  <si>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</si>
  <si>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</si>
  <si>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</si>
  <si>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</si>
  <si>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</si>
  <si>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</si>
  <si>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</si>
  <si>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</si>
  <si>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</si>
  <si>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</si>
  <si>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</si>
  <si>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</si>
  <si>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</si>
  <si>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</si>
  <si>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</si>
  <si>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</si>
  <si>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</si>
  <si>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</si>
  <si>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</si>
  <si>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</si>
  <si>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</si>
  <si>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</si>
  <si>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</si>
  <si>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</si>
  <si>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</si>
  <si>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</si>
  <si>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</si>
  <si>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</si>
  <si>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</si>
  <si>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</si>
  <si>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</si>
  <si>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</si>
  <si>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</si>
  <si>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</si>
  <si>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</si>
  <si>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</si>
  <si>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</si>
  <si>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</si>
  <si>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</si>
  <si>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</si>
  <si>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</si>
  <si>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</si>
  <si>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</si>
  <si>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</si>
  <si>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</si>
  <si>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</si>
  <si>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</si>
  <si>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</si>
  <si>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</si>
  <si>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</si>
  <si>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</si>
  <si>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</si>
  <si>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</si>
  <si>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</si>
  <si>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</si>
  <si>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</si>
  <si>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</si>
  <si>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</si>
  <si>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</si>
  <si>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</si>
  <si>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</si>
  <si>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</si>
  <si>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</si>
  <si>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</si>
  <si>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</si>
  <si>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</si>
  <si>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</si>
  <si>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</si>
  <si>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</si>
  <si>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</si>
  <si>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</si>
  <si>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</si>
  <si>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</si>
  <si>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</si>
  <si>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</si>
  <si>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</si>
  <si>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</si>
  <si>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</si>
  <si>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</si>
  <si>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</si>
  <si>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</si>
  <si>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</si>
  <si>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</si>
  <si>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</si>
  <si>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</si>
  <si>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</si>
  <si>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</si>
  <si>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</si>
  <si>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</si>
  <si>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</si>
  <si>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</si>
  <si>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</si>
  <si>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</si>
  <si>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</si>
  <si>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</si>
  <si>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</si>
  <si>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</si>
  <si>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</si>
  <si>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</si>
  <si>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</si>
  <si>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</si>
  <si>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</si>
  <si>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</si>
  <si>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</si>
  <si>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</si>
  <si>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</si>
  <si>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</si>
  <si>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</si>
  <si>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</si>
  <si>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</si>
  <si>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</si>
  <si>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</si>
  <si>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</si>
  <si>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</si>
  <si>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</si>
  <si>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</si>
  <si>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</si>
  <si>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</si>
  <si>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</si>
  <si>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</si>
  <si>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</si>
  <si>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</si>
  <si>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</si>
  <si>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</si>
  <si>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</si>
  <si>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</si>
  <si>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</si>
  <si>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</si>
  <si>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</si>
  <si>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</si>
  <si>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</si>
  <si>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</si>
  <si>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</si>
  <si>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</si>
  <si>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</si>
  <si>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</si>
  <si>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</si>
  <si>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</si>
  <si>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</si>
  <si>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</si>
  <si>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</si>
  <si>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</si>
  <si>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</si>
  <si>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</si>
  <si>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</si>
  <si>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</si>
  <si>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</si>
  <si>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</si>
  <si>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</si>
  <si>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</si>
  <si>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</si>
  <si>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</si>
  <si>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</si>
  <si>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</si>
  <si>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</si>
  <si>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</si>
  <si>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</si>
  <si>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</si>
  <si>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</si>
  <si>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</si>
  <si>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</si>
  <si>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</si>
  <si>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</si>
  <si>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</si>
  <si>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</si>
  <si>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</si>
  <si>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</si>
  <si>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</si>
  <si>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</si>
  <si>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</si>
  <si>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</si>
  <si>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</si>
  <si>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</si>
  <si>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</si>
  <si>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</si>
  <si>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</si>
  <si>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</si>
  <si>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</si>
  <si>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</si>
  <si>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</si>
  <si>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</si>
  <si>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</si>
  <si>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</si>
  <si>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</si>
  <si>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</si>
  <si>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</si>
  <si>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</si>
  <si>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</si>
  <si>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</si>
  <si>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</si>
  <si>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</si>
  <si>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</si>
  <si>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</si>
  <si>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</si>
  <si>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</si>
  <si>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</si>
  <si>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</si>
  <si>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</si>
  <si>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</si>
  <si>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</si>
  <si>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</si>
  <si>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</si>
  <si>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</si>
  <si>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</si>
  <si>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</si>
  <si>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</si>
  <si>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</si>
  <si>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</si>
  <si>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</si>
  <si>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</si>
  <si>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</si>
  <si>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</si>
  <si>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</si>
  <si>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</si>
  <si>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</si>
  <si>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</si>
  <si>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</si>
  <si>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</si>
  <si>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</si>
  <si>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</si>
  <si>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</si>
  <si>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</si>
  <si>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</si>
  <si>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</si>
  <si>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</si>
  <si>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</si>
  <si>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</si>
  <si>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</si>
  <si>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</si>
  <si>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</si>
  <si>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</si>
  <si>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</si>
  <si>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</si>
  <si>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</si>
  <si>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</si>
  <si>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</si>
  <si>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</si>
  <si>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</si>
  <si>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</si>
  <si>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</si>
  <si>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</si>
  <si>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</si>
  <si>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</si>
  <si>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</si>
  <si>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</si>
  <si>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</si>
  <si>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</si>
  <si>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</si>
  <si>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</si>
  <si>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</si>
  <si>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</si>
  <si>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</si>
  <si>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</si>
  <si>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</si>
  <si>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</si>
  <si>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</si>
  <si>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</si>
  <si>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</si>
  <si>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</si>
  <si>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</si>
  <si>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</si>
  <si>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</si>
  <si>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</si>
  <si>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</si>
  <si>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</si>
  <si>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</si>
  <si>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</si>
  <si>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</si>
  <si>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</si>
  <si>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</si>
  <si>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</si>
  <si>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</si>
  <si>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</si>
  <si>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</si>
  <si>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</si>
  <si>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</si>
  <si>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</si>
  <si>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</si>
  <si>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</si>
  <si>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</si>
  <si>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</si>
  <si>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</si>
  <si>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</si>
  <si>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</si>
  <si>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</si>
  <si>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</si>
  <si>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</si>
  <si>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</si>
  <si>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</si>
  <si>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</si>
  <si>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</si>
  <si>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</si>
  <si>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</si>
  <si>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</si>
  <si>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</si>
  <si>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</si>
  <si>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</si>
  <si>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</si>
  <si>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</si>
  <si>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</si>
  <si>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</si>
  <si>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</si>
  <si>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</si>
  <si>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</si>
  <si>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</si>
  <si>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</si>
  <si>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</si>
  <si>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</si>
  <si>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</si>
  <si>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</si>
  <si>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</si>
  <si>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</si>
  <si>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</si>
  <si>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</si>
  <si>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</si>
  <si>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</si>
  <si>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</si>
  <si>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</si>
  <si>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</si>
  <si>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</si>
  <si>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</si>
  <si>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</si>
  <si>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</si>
  <si>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</si>
  <si>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</si>
  <si>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</si>
  <si>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</si>
  <si>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</si>
  <si>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</si>
  <si>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</si>
  <si>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</si>
  <si>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</si>
  <si>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</si>
  <si>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</si>
  <si>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</si>
  <si>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</si>
  <si>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</si>
  <si>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</si>
  <si>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</si>
  <si>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</si>
  <si>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</si>
  <si>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</si>
  <si>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</si>
  <si>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</si>
  <si>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</si>
  <si>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</si>
  <si>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</si>
  <si>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</si>
  <si>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</si>
  <si>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</si>
  <si>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</si>
  <si>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</si>
  <si>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</si>
  <si>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</si>
  <si>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</si>
  <si>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</si>
  <si>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</si>
  <si>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</si>
  <si>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</si>
  <si>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</si>
  <si>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</si>
  <si>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</si>
  <si>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</si>
  <si>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</si>
  <si>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</si>
  <si>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</si>
  <si>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</si>
  <si>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</si>
  <si>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</si>
  <si>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</si>
  <si>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</si>
  <si>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</si>
  <si>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</si>
  <si>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</si>
  <si>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</si>
  <si>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</si>
  <si>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</si>
  <si>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</si>
  <si>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</si>
  <si>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</si>
  <si>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</si>
  <si>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</si>
  <si>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</si>
  <si>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</si>
  <si>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</si>
  <si>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</si>
  <si>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</si>
  <si>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</si>
  <si>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</si>
  <si>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</si>
  <si>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</si>
  <si>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</si>
  <si>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</si>
  <si>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</si>
  <si>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</si>
  <si>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</si>
  <si>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</si>
  <si>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</si>
  <si>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</si>
  <si>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</si>
  <si>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</si>
  <si>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</si>
  <si>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</si>
  <si>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</si>
  <si>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</si>
  <si>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</si>
  <si>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</si>
  <si>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</si>
  <si>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</si>
  <si>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</si>
  <si>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</si>
  <si>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</si>
  <si>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</si>
  <si>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</si>
  <si>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</si>
  <si>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</si>
  <si>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</si>
  <si>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</si>
  <si>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</si>
  <si>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</si>
  <si>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</si>
  <si>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</si>
  <si>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</si>
  <si>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</si>
  <si>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</si>
  <si>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</si>
  <si>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</si>
  <si>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</si>
  <si>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</si>
  <si>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</si>
  <si>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</si>
  <si>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</si>
  <si>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</si>
  <si>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</si>
  <si>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</si>
  <si>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</si>
  <si>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</si>
  <si>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</si>
  <si>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</si>
  <si>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</si>
  <si>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</si>
  <si>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</si>
  <si>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</si>
  <si>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</si>
  <si>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</si>
  <si>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</si>
  <si>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</si>
  <si>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</si>
  <si>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</si>
  <si>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</si>
  <si>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</si>
  <si>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</si>
  <si>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</si>
  <si>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</si>
  <si>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</si>
  <si>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</si>
  <si>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</si>
  <si>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</si>
  <si>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</si>
  <si>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</si>
  <si>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</si>
  <si>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</si>
  <si>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</si>
  <si>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</si>
  <si>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</si>
  <si>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</si>
  <si>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</si>
  <si>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</si>
  <si>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</si>
  <si>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</si>
  <si>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</si>
  <si>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</si>
  <si>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</si>
  <si>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</si>
  <si>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</si>
  <si>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</si>
  <si>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</si>
  <si>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</si>
  <si>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</si>
  <si>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</si>
  <si>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</si>
  <si>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</si>
  <si>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</si>
  <si>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</si>
  <si>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</si>
  <si>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</si>
  <si>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</si>
  <si>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</si>
  <si>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</si>
  <si>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</si>
  <si>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</si>
  <si>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</si>
  <si>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</si>
  <si>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</si>
  <si>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</si>
  <si>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</si>
  <si>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</si>
  <si>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</si>
  <si>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</si>
  <si>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</si>
  <si>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</si>
  <si>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</si>
  <si>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</si>
  <si>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</si>
  <si>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</si>
  <si>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</si>
  <si>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</si>
  <si>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</si>
  <si>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</si>
  <si>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</si>
  <si>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</si>
  <si>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</si>
  <si>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</si>
  <si>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</si>
  <si>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</si>
  <si>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</si>
  <si>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</si>
  <si>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</si>
  <si>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</si>
  <si>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</si>
  <si>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</si>
  <si>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</si>
  <si>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</si>
  <si>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</si>
  <si>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</si>
  <si>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</si>
  <si>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</si>
  <si>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</si>
  <si>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</si>
  <si>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</si>
  <si>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</si>
  <si>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</si>
  <si>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</si>
  <si>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</si>
  <si>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</si>
  <si>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</si>
  <si>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</si>
  <si>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</si>
  <si>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</si>
  <si>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</si>
  <si>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</si>
  <si>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</si>
  <si>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</si>
  <si>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</si>
  <si>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</si>
  <si>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</si>
  <si>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</si>
  <si>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</si>
  <si>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</si>
  <si>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</si>
  <si>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</si>
  <si>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</si>
  <si>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</si>
  <si>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</si>
  <si>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</si>
  <si>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</si>
  <si>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</si>
  <si>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</si>
  <si>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</si>
  <si>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</si>
  <si>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</si>
  <si>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</si>
  <si>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</si>
  <si>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</si>
  <si>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</si>
  <si>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</si>
  <si>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</si>
  <si>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</si>
  <si>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</si>
  <si>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</si>
  <si>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</si>
  <si>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</si>
  <si>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</si>
  <si>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</si>
  <si>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</si>
  <si>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</si>
  <si>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</si>
  <si>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</si>
  <si>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</si>
  <si>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</si>
  <si>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</si>
  <si>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</si>
  <si>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</si>
  <si>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</si>
  <si>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</si>
  <si>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</si>
  <si>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</si>
  <si>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</si>
  <si>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</si>
  <si>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</si>
  <si>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</si>
  <si>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</si>
  <si>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</si>
  <si>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</si>
  <si>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</si>
  <si>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</si>
  <si>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</si>
  <si>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</si>
  <si>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</si>
  <si>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</si>
  <si>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</si>
  <si>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</si>
  <si>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</si>
  <si>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</si>
  <si>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</si>
  <si>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</si>
  <si>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</si>
  <si>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</si>
  <si>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</si>
  <si>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</si>
  <si>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</si>
  <si>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</si>
  <si>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</si>
  <si>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</si>
  <si>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</si>
  <si>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</si>
  <si>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</si>
  <si>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</si>
  <si>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</si>
  <si>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</si>
  <si>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</si>
  <si>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</si>
  <si>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</si>
  <si>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</si>
  <si>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</si>
  <si>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</si>
  <si>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</si>
  <si>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</si>
  <si>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</si>
  <si>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</si>
  <si>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</si>
  <si>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</si>
  <si>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</si>
  <si>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</si>
  <si>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</si>
  <si>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</si>
  <si>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</si>
  <si>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</si>
  <si>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</si>
  <si>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</si>
  <si>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</si>
  <si>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</si>
  <si>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</si>
  <si>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</si>
  <si>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</si>
  <si>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</si>
  <si>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</si>
  <si>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</si>
  <si>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</si>
  <si>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</si>
  <si>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</si>
  <si>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</si>
  <si>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</si>
  <si>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</si>
  <si>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</si>
  <si>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</si>
  <si>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</si>
  <si>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</si>
  <si>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</si>
  <si>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</si>
  <si>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</si>
  <si>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</si>
  <si>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</si>
  <si>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</si>
  <si>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</si>
  <si>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</si>
  <si>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</si>
  <si>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</si>
  <si>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</si>
  <si>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</si>
  <si>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</si>
  <si>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</si>
  <si>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</si>
  <si>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</si>
  <si>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</si>
  <si>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</si>
  <si>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</si>
  <si>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</si>
  <si>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</si>
  <si>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</si>
  <si>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</si>
  <si>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</si>
  <si>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</si>
  <si>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</si>
  <si>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</si>
  <si>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</si>
  <si>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</si>
  <si>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</si>
  <si>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</si>
  <si>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</si>
  <si>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</si>
  <si>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</si>
  <si>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</si>
  <si>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</si>
  <si>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</si>
  <si>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</si>
  <si>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</si>
  <si>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</si>
  <si>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</si>
  <si>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</si>
  <si>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</si>
  <si>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</si>
  <si>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</si>
  <si>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</si>
  <si>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</si>
  <si>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</si>
  <si>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</si>
  <si>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</si>
  <si>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</si>
  <si>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</si>
  <si>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</si>
  <si>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</si>
  <si>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</si>
  <si>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</si>
  <si>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</si>
  <si>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</si>
  <si>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</si>
  <si>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</si>
  <si>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</si>
  <si>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</si>
  <si>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</si>
  <si>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</si>
  <si>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</si>
  <si>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</si>
  <si>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</si>
  <si>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</si>
  <si>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</si>
  <si>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</si>
  <si>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</si>
  <si>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</si>
  <si>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</si>
  <si>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</si>
  <si>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</si>
  <si>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</si>
  <si>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</si>
  <si>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</si>
  <si>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</si>
  <si>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</si>
  <si>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</si>
  <si>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</si>
  <si>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</si>
  <si>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</si>
  <si>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</si>
  <si>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</si>
  <si>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</si>
  <si>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</si>
  <si>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</si>
  <si>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</si>
  <si>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</si>
  <si>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</si>
  <si>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</si>
  <si>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</si>
  <si>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</si>
  <si>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</si>
  <si>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</si>
  <si>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</si>
  <si>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</si>
  <si>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</si>
  <si>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</si>
  <si>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</si>
  <si>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</si>
  <si>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</si>
  <si>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</si>
  <si>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</si>
  <si>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</si>
  <si>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</si>
  <si>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</si>
  <si>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</si>
  <si>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</si>
  <si>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</si>
  <si>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</si>
  <si>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</si>
  <si>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</si>
  <si>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</si>
  <si>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</si>
  <si>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</si>
  <si>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</si>
  <si>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</si>
  <si>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</si>
  <si>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</si>
  <si>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</si>
  <si>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</si>
  <si>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</si>
  <si>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</si>
  <si>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</si>
  <si>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</si>
  <si>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</si>
  <si>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</si>
  <si>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</si>
  <si>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</si>
  <si>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</si>
  <si>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</si>
  <si>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</si>
  <si>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</si>
  <si>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</si>
  <si>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</si>
  <si>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</si>
  <si>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</si>
  <si>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</si>
  <si>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</si>
  <si>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</si>
  <si>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</si>
  <si>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</si>
  <si>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</si>
  <si>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</si>
  <si>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</si>
  <si>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</si>
  <si>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</si>
  <si>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</si>
  <si>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</si>
  <si>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</si>
  <si>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</si>
  <si>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</si>
  <si>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</si>
  <si>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</si>
  <si>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</si>
  <si>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</si>
  <si>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</si>
  <si>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</si>
  <si>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</si>
  <si>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</si>
  <si>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</si>
  <si>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</si>
  <si>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</si>
  <si>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</si>
  <si>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</si>
  <si>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</si>
  <si>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</si>
  <si>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</si>
  <si>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</si>
  <si>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</si>
  <si>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</si>
  <si>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</si>
  <si>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</si>
  <si>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</si>
  <si>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</si>
  <si>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</si>
  <si>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</si>
  <si>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</si>
  <si>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</si>
  <si>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</si>
  <si>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</si>
  <si>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</si>
  <si>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</si>
  <si>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</si>
  <si>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</si>
  <si>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</si>
  <si>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</si>
  <si>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</si>
  <si>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</si>
  <si>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</si>
  <si>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</si>
  <si>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</si>
  <si>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</si>
  <si>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</si>
  <si>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</si>
  <si>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</si>
  <si>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</si>
  <si>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</si>
  <si>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</si>
  <si>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</si>
  <si>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</si>
  <si>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</si>
  <si>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</si>
  <si>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</si>
  <si>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</si>
  <si>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</si>
  <si>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</si>
  <si>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</si>
  <si>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</si>
  <si>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</si>
  <si>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</si>
  <si>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</si>
  <si>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</si>
  <si>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</si>
  <si>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</si>
  <si>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</si>
  <si>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</si>
  <si>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</si>
  <si>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</si>
  <si>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</si>
  <si>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</si>
  <si>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</si>
  <si>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</si>
  <si>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</si>
  <si>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</si>
  <si>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</si>
  <si>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</si>
  <si>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</si>
  <si>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</si>
  <si>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</si>
  <si>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</si>
  <si>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</si>
  <si>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</si>
  <si>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</si>
  <si>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</si>
  <si>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</si>
  <si>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</si>
  <si>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</si>
  <si>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</si>
  <si>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</si>
  <si>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</si>
  <si>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</si>
  <si>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</si>
  <si>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</si>
  <si>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</si>
  <si>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</si>
  <si>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</si>
  <si>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</si>
  <si>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</si>
  <si>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</si>
  <si>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</si>
  <si>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</si>
  <si>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</si>
  <si>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</si>
  <si>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</si>
  <si>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</si>
  <si>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</si>
  <si>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</si>
  <si>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</si>
  <si>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</si>
  <si>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</si>
  <si>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</si>
  <si>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</si>
  <si>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</si>
  <si>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</si>
  <si>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</si>
  <si>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</si>
  <si>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</si>
  <si>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</si>
  <si>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</si>
  <si>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</si>
  <si>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</si>
  <si>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</si>
  <si>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</si>
  <si>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</si>
  <si>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</si>
  <si>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</si>
  <si>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</si>
  <si>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</si>
  <si>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</si>
  <si>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</si>
  <si>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</si>
  <si>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</si>
  <si>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</si>
  <si>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</si>
  <si>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</si>
  <si>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</si>
  <si>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</si>
  <si>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</si>
  <si>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</si>
  <si>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</si>
  <si>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</si>
  <si>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</si>
  <si>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</si>
  <si>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</si>
  <si>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</si>
  <si>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</si>
  <si>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</si>
  <si>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</si>
  <si>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</si>
  <si>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</si>
  <si>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</si>
  <si>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</si>
  <si>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</si>
  <si>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</si>
  <si>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</si>
  <si>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</si>
  <si>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</si>
  <si>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</si>
  <si>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</si>
  <si>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</si>
  <si>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</si>
  <si>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</si>
  <si>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</si>
  <si>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</si>
  <si>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</si>
  <si>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</si>
  <si>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</si>
  <si>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</si>
  <si>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</si>
  <si>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</si>
  <si>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</si>
  <si>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</si>
  <si>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</si>
  <si>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</si>
  <si>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</si>
  <si>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</si>
  <si>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</si>
  <si>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</si>
  <si>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</si>
  <si>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</si>
  <si>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</si>
  <si>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</si>
  <si>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</si>
  <si>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</si>
  <si>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</si>
  <si>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</si>
  <si>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</si>
  <si>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</si>
  <si>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</si>
  <si>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</si>
  <si>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</si>
  <si>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</si>
  <si>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</si>
  <si>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</si>
  <si>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</si>
  <si>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</si>
  <si>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</si>
  <si>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</si>
  <si>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</si>
  <si>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</si>
  <si>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</si>
  <si>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</si>
  <si>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</si>
  <si>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</si>
  <si>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</si>
  <si>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</si>
  <si>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</si>
  <si>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</si>
  <si>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</si>
  <si>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</si>
  <si>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</si>
  <si>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</si>
  <si>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</si>
  <si>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</si>
  <si>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</si>
  <si>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</si>
  <si>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</si>
  <si>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</si>
  <si>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</si>
  <si>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</si>
  <si>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</si>
  <si>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</si>
  <si>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</si>
  <si>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</si>
  <si>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</si>
  <si>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</si>
  <si>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</si>
  <si>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</si>
  <si>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</si>
  <si>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</si>
  <si>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</si>
  <si>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</si>
  <si>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</si>
  <si>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</si>
  <si>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</si>
  <si>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</si>
  <si>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</si>
  <si>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</si>
  <si>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</si>
  <si>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</si>
  <si>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</si>
  <si>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</si>
  <si>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</si>
  <si>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</si>
  <si>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</si>
  <si>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</si>
  <si>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</si>
  <si>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</si>
  <si>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</si>
  <si>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</si>
  <si>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</si>
  <si>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</si>
  <si>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</si>
  <si>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</si>
  <si>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</si>
  <si>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</si>
  <si>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</si>
  <si>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</si>
  <si>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</si>
  <si>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</si>
  <si>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</si>
  <si>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</si>
  <si>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</si>
  <si>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</si>
  <si>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</si>
  <si>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</si>
  <si>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</si>
  <si>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</si>
  <si>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</si>
  <si>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</si>
  <si>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</si>
  <si>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</si>
  <si>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</si>
  <si>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</si>
  <si>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</si>
  <si>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</si>
  <si>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</si>
  <si>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</si>
  <si>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</si>
  <si>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</si>
  <si>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</si>
  <si>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</si>
  <si>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</si>
  <si>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</si>
  <si>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</si>
  <si>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</si>
  <si>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</si>
  <si>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</si>
  <si>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</si>
  <si>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</si>
  <si>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</si>
  <si>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</si>
  <si>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</si>
  <si>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</si>
  <si>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</si>
  <si>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</si>
  <si>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</si>
  <si>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</si>
  <si>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</si>
  <si>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</si>
  <si>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</si>
  <si>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</si>
  <si>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</si>
  <si>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</si>
  <si>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</si>
  <si>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</si>
  <si>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</si>
  <si>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</si>
  <si>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</si>
  <si>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</si>
  <si>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</si>
  <si>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</si>
  <si>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</si>
  <si>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</si>
  <si>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</si>
  <si>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</si>
  <si>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</si>
  <si>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</si>
  <si>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</si>
  <si>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</si>
  <si>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</si>
  <si>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</si>
  <si>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</si>
  <si>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</si>
  <si>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</si>
  <si>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</si>
  <si>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</si>
  <si>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</si>
  <si>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</si>
  <si>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</si>
  <si>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</si>
  <si>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</si>
  <si>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</si>
  <si>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</si>
  <si>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</si>
  <si>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</si>
  <si>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</si>
  <si>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</si>
  <si>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</si>
  <si>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</si>
  <si>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</si>
  <si>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</si>
  <si>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</si>
  <si>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</si>
  <si>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</si>
  <si>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</si>
  <si>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</si>
  <si>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</si>
  <si>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</si>
  <si>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</si>
  <si>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</si>
  <si>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</si>
  <si>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</si>
  <si>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</si>
  <si>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</si>
  <si>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</si>
  <si>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</si>
  <si>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</si>
  <si>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</si>
  <si>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</si>
  <si>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</si>
  <si>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</si>
  <si>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</si>
  <si>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</si>
  <si>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</si>
  <si>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</si>
  <si>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</si>
  <si>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</si>
  <si>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</si>
  <si>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</si>
  <si>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</si>
  <si>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</si>
  <si>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</si>
  <si>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</si>
  <si>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</si>
  <si>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</si>
  <si>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</si>
  <si>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</si>
  <si>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</si>
  <si>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</si>
  <si>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</si>
  <si>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</si>
  <si>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</si>
  <si>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</si>
  <si>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</si>
  <si>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</si>
  <si>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</si>
  <si>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</si>
  <si>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</si>
  <si>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</si>
  <si>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</si>
  <si>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</si>
  <si>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</si>
  <si>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</si>
  <si>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</si>
  <si>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</si>
  <si>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</si>
  <si>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</si>
  <si>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</si>
  <si>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</si>
  <si>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</si>
  <si>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</si>
  <si>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</si>
  <si>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</si>
  <si>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</si>
  <si>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</si>
  <si>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</si>
  <si>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</si>
  <si>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</si>
  <si>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</si>
  <si>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</si>
  <si>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</si>
  <si>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</si>
  <si>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</si>
  <si>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</si>
  <si>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</si>
  <si>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</si>
  <si>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</si>
  <si>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</si>
  <si>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</si>
  <si>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</si>
  <si>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</si>
  <si>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</si>
  <si>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</si>
  <si>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</si>
  <si>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</si>
  <si>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</si>
  <si>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</si>
  <si>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</si>
  <si>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</si>
  <si>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</si>
  <si>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</si>
  <si>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</si>
  <si>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</si>
  <si>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</si>
  <si>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</si>
  <si>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</si>
  <si>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</si>
  <si>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</si>
  <si>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</si>
  <si>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</si>
  <si>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</si>
  <si>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</si>
  <si>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</si>
  <si>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</si>
  <si>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</si>
  <si>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</si>
  <si>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</si>
  <si>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</si>
  <si>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</si>
  <si>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</si>
  <si>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</si>
  <si>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</si>
  <si>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</si>
  <si>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</si>
  <si>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</si>
  <si>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</si>
  <si>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</si>
  <si>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</si>
  <si>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</si>
  <si>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</si>
  <si>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</si>
  <si>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</si>
  <si>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</si>
  <si>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</si>
  <si>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</si>
  <si>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</si>
  <si>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</si>
  <si>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</si>
  <si>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</si>
  <si>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</si>
  <si>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</si>
  <si>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</si>
  <si>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</si>
  <si>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</si>
  <si>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</si>
  <si>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</si>
  <si>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</si>
  <si>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</si>
  <si>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</si>
  <si>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</si>
  <si>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</si>
  <si>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</si>
  <si>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</si>
  <si>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</si>
  <si>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</si>
  <si>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</si>
  <si>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</si>
  <si>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</si>
  <si>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</si>
  <si>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</si>
  <si>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</si>
  <si>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</si>
  <si>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</si>
  <si>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</si>
  <si>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</si>
  <si>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</si>
  <si>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</si>
  <si>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</si>
  <si>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</si>
  <si>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</si>
  <si>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</si>
  <si>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</si>
  <si>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</si>
  <si>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</si>
  <si>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</si>
  <si>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</si>
  <si>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</si>
  <si>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</si>
  <si>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</si>
  <si>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</si>
  <si>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</si>
  <si>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</si>
  <si>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</si>
  <si>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</si>
  <si>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</si>
  <si>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</si>
  <si>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</si>
  <si>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</si>
  <si>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</si>
  <si>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</si>
  <si>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</si>
  <si>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</si>
  <si>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</si>
  <si>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</si>
  <si>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</si>
  <si>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</si>
  <si>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</si>
  <si>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</si>
  <si>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</si>
  <si>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</si>
  <si>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</si>
  <si>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</si>
  <si>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</si>
  <si>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</si>
  <si>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</si>
  <si>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</si>
  <si>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</si>
  <si>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</si>
  <si>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</si>
  <si>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</si>
  <si>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</si>
  <si>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</si>
  <si>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</si>
  <si>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</si>
  <si>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</si>
  <si>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</si>
  <si>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</si>
  <si>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</si>
  <si>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</si>
  <si>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</si>
  <si>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</si>
  <si>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</si>
  <si>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</si>
  <si>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</si>
  <si>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</si>
  <si>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</si>
  <si>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</si>
  <si>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</si>
  <si>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</si>
  <si>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</si>
  <si>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</si>
  <si>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</si>
  <si>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</si>
  <si>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</si>
  <si>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</si>
  <si>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</si>
  <si>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</si>
  <si>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</si>
  <si>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</si>
  <si>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</si>
  <si>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</si>
  <si>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</si>
  <si>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</si>
  <si>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</si>
  <si>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</si>
  <si>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</si>
  <si>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</si>
  <si>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</si>
  <si>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</si>
  <si>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</si>
  <si>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</si>
  <si>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</si>
  <si>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</si>
  <si>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</si>
  <si>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</si>
  <si>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</si>
  <si>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</si>
  <si>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</si>
  <si>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</si>
  <si>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</si>
  <si>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</si>
  <si>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</si>
  <si>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</si>
  <si>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</si>
  <si>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</si>
  <si>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</si>
  <si>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</si>
  <si>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</si>
  <si>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</si>
  <si>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</si>
  <si>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</si>
  <si>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</si>
  <si>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</si>
  <si>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</si>
  <si>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</si>
  <si>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</si>
  <si>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</si>
  <si>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</si>
  <si>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</si>
  <si>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</si>
  <si>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</si>
  <si>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</si>
  <si>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</si>
  <si>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</si>
  <si>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</si>
  <si>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</si>
  <si>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</si>
  <si>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</si>
  <si>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</si>
  <si>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</si>
  <si>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</si>
  <si>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</si>
  <si>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</si>
  <si>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</si>
  <si>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</si>
  <si>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</si>
  <si>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</si>
  <si>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</si>
  <si>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</si>
  <si>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</si>
  <si>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</si>
  <si>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</si>
  <si>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</si>
  <si>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</si>
  <si>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</si>
  <si>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</si>
  <si>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</si>
  <si>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</si>
  <si>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</si>
  <si>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</si>
  <si>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</si>
  <si>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</si>
  <si>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</si>
  <si>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</si>
  <si>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</si>
  <si>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</si>
  <si>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</si>
  <si>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</si>
  <si>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</si>
  <si>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</si>
  <si>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</si>
  <si>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</si>
  <si>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</si>
  <si>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</si>
  <si>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</si>
  <si>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</si>
  <si>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</si>
  <si>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</si>
  <si>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</si>
  <si>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</si>
  <si>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</si>
  <si>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</si>
  <si>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</si>
  <si>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</si>
  <si>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</si>
  <si>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</si>
  <si>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</si>
  <si>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</si>
  <si>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</si>
  <si>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</si>
  <si>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</si>
  <si>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</si>
  <si>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</si>
  <si>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</si>
  <si>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</si>
  <si>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</si>
  <si>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</si>
  <si>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</si>
  <si>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</si>
  <si>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</si>
  <si>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</si>
  <si>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</si>
  <si>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</si>
  <si>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</si>
  <si>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</si>
  <si>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</si>
  <si>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</si>
  <si>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</si>
  <si>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</si>
  <si>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</si>
  <si>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</si>
  <si>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</si>
  <si>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</si>
  <si>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</si>
  <si>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</si>
  <si>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</si>
  <si>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</si>
  <si>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</si>
  <si>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</si>
  <si>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</si>
  <si>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</si>
  <si>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</si>
  <si>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</si>
  <si>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</si>
  <si>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</si>
  <si>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</si>
  <si>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</si>
  <si>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</si>
  <si>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</si>
  <si>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</si>
  <si>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</si>
  <si>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</si>
  <si>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</si>
  <si>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</si>
  <si>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</si>
  <si>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</si>
  <si>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</si>
  <si>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</si>
  <si>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</si>
  <si>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</si>
  <si>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</si>
  <si>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</si>
  <si>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</si>
  <si>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</si>
  <si>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</si>
  <si>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</si>
  <si>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</si>
  <si>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</si>
  <si>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</si>
  <si>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</si>
  <si>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</si>
  <si>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</si>
  <si>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</si>
  <si>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</si>
  <si>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</si>
  <si>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</si>
  <si>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</si>
  <si>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</si>
  <si>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</si>
  <si>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</si>
  <si>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</si>
  <si>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</si>
  <si>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</si>
  <si>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</si>
  <si>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</si>
  <si>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</si>
  <si>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</si>
  <si>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</si>
  <si>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</si>
  <si>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</si>
  <si>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</si>
  <si>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</si>
  <si>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</si>
  <si>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</si>
  <si>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</si>
  <si>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</si>
  <si>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</si>
  <si>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</si>
  <si>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</si>
  <si>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</si>
  <si>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</si>
  <si>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</si>
  <si>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</si>
  <si>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</si>
  <si>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</si>
  <si>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</si>
  <si>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</si>
  <si>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</si>
  <si>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</si>
  <si>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</si>
  <si>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</si>
  <si>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</si>
  <si>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</si>
  <si>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</si>
  <si>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</si>
  <si>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</si>
  <si>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</si>
  <si>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</si>
  <si>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</si>
  <si>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</si>
  <si>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</si>
  <si>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</si>
  <si>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</si>
  <si>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</si>
  <si>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</si>
  <si>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</si>
  <si>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</si>
  <si>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</si>
  <si>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</si>
  <si>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</si>
  <si>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</si>
  <si>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</si>
  <si>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</si>
  <si>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</si>
  <si>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</si>
  <si>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</si>
  <si>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</si>
  <si>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</si>
  <si>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</si>
  <si>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</si>
  <si>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</si>
  <si>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</si>
  <si>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</si>
  <si>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</si>
  <si>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</si>
  <si>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</si>
  <si>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</si>
  <si>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</si>
  <si>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</si>
  <si>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</si>
  <si>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</si>
  <si>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</si>
  <si>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</si>
  <si>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</si>
  <si>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</si>
  <si>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</si>
  <si>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</si>
  <si>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</si>
  <si>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</si>
  <si>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</si>
  <si>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</si>
  <si>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</si>
  <si>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</si>
  <si>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</si>
  <si>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</si>
  <si>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</si>
  <si>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</si>
  <si>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</si>
  <si>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</si>
  <si>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</si>
  <si>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</si>
  <si>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</si>
  <si>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</si>
  <si>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</si>
  <si>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</si>
  <si>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</si>
  <si>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</si>
  <si>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</si>
  <si>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</si>
  <si>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</si>
  <si>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</si>
  <si>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</si>
  <si>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</si>
  <si>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</si>
  <si>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</si>
  <si>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</si>
  <si>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</si>
  <si>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</si>
  <si>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</si>
  <si>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</si>
  <si>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</si>
  <si>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</si>
  <si>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</si>
  <si>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</si>
  <si>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</si>
  <si>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</si>
  <si>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</si>
  <si>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</si>
  <si>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</si>
  <si>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</si>
  <si>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</si>
  <si>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</si>
  <si>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</si>
  <si>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</si>
  <si>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</si>
  <si>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</si>
  <si>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</si>
  <si>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</si>
  <si>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</si>
  <si>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</si>
  <si>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</si>
  <si>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</si>
  <si>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</si>
  <si>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</si>
  <si>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</si>
  <si>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</si>
  <si>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</si>
  <si>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</si>
  <si>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</si>
  <si>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</si>
  <si>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</si>
  <si>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</si>
  <si>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</si>
  <si>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</si>
  <si>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</si>
  <si>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</si>
  <si>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</si>
  <si>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</si>
  <si>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</si>
  <si>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</si>
  <si>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</si>
  <si>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</si>
  <si>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</si>
  <si>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</si>
  <si>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</si>
  <si>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</si>
  <si>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</si>
  <si>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</si>
  <si>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</si>
  <si>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</si>
  <si>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</si>
  <si>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</si>
  <si>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</si>
  <si>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</si>
  <si>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</si>
  <si>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</si>
  <si>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</si>
  <si>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</si>
  <si>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</si>
  <si>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</si>
  <si>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</si>
  <si>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</si>
  <si>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</si>
  <si>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</si>
  <si>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</si>
  <si>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</si>
  <si>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</si>
  <si>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</si>
  <si>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</si>
  <si>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</si>
  <si>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</si>
  <si>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</si>
  <si>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</si>
  <si>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</si>
  <si>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</si>
  <si>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</si>
  <si>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</si>
  <si>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</si>
  <si>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</si>
  <si>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</si>
  <si>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</si>
  <si>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</si>
  <si>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</si>
  <si>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</si>
  <si>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</si>
  <si>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</si>
  <si>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</si>
  <si>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</si>
  <si>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</si>
  <si>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</si>
  <si>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</si>
  <si>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</si>
  <si>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</si>
  <si>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</si>
  <si>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</si>
  <si>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</si>
  <si>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</si>
  <si>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</si>
  <si>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</si>
  <si>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</si>
  <si>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</si>
  <si>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</si>
  <si>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</si>
  <si>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</si>
  <si>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</si>
  <si>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</si>
  <si>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</si>
  <si>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</si>
  <si>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</si>
  <si>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</si>
  <si>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</si>
  <si>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</si>
  <si>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</si>
  <si>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</si>
  <si>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</si>
  <si>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</si>
  <si>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</si>
  <si>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</si>
  <si>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</si>
  <si>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</si>
  <si>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</si>
  <si>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</si>
  <si>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</si>
  <si>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</si>
  <si>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</si>
  <si>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</si>
  <si>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</si>
  <si>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</si>
  <si>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</si>
  <si>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</si>
  <si>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</si>
  <si>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</si>
  <si>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</si>
  <si>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</si>
  <si>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</si>
  <si>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</si>
  <si>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</si>
  <si>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</si>
  <si>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</si>
  <si>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</si>
  <si>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</si>
  <si>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</si>
  <si>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</si>
  <si>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</si>
  <si>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</si>
  <si>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</si>
  <si>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</si>
  <si>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</si>
  <si>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</si>
  <si>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</si>
  <si>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</si>
  <si>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</si>
  <si>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</si>
  <si>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</si>
  <si>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</si>
  <si>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</si>
  <si>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</si>
  <si>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</si>
  <si>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</si>
  <si>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</si>
  <si>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</si>
  <si>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</si>
  <si>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</si>
  <si>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</si>
  <si>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</si>
  <si>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</si>
  <si>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</si>
  <si>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</si>
  <si>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</si>
  <si>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</si>
  <si>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</si>
  <si>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</si>
  <si>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</si>
  <si>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</si>
  <si>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</si>
  <si>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</si>
  <si>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</si>
  <si>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</si>
  <si>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</si>
  <si>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</si>
  <si>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</si>
  <si>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</si>
  <si>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</si>
  <si>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</si>
  <si>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</si>
  <si>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</si>
  <si>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</si>
  <si>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</si>
  <si>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</si>
  <si>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</si>
  <si>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</si>
  <si>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</si>
  <si>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</si>
  <si>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</si>
  <si>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</si>
  <si>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</si>
  <si>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</si>
  <si>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</si>
  <si>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</si>
  <si>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</si>
  <si>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</si>
  <si>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</si>
  <si>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</si>
  <si>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</si>
  <si>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</si>
  <si>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</si>
  <si>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</si>
  <si>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</si>
  <si>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</si>
  <si>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</si>
  <si>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</si>
  <si>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</si>
  <si>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</si>
  <si>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</si>
  <si>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</si>
  <si>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</si>
  <si>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</si>
  <si>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</si>
  <si>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</si>
  <si>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</si>
  <si>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</si>
  <si>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</si>
  <si>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</si>
  <si>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</si>
  <si>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</si>
  <si>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</si>
  <si>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</si>
  <si>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</si>
  <si>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</si>
  <si>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</si>
  <si>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</si>
  <si>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</si>
  <si>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</si>
  <si>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</si>
  <si>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</si>
  <si>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</si>
  <si>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</si>
  <si>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</si>
  <si>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</si>
  <si>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</si>
  <si>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</si>
  <si>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</si>
  <si>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</si>
  <si>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</si>
  <si>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</si>
  <si>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</si>
  <si>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</si>
  <si>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</si>
  <si>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</si>
  <si>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</si>
  <si>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</si>
  <si>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</si>
  <si>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</si>
  <si>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</si>
  <si>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</si>
  <si>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</si>
  <si>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</si>
  <si>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</si>
  <si>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</si>
  <si>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</si>
  <si>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</si>
  <si>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</si>
  <si>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</si>
  <si>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</si>
  <si>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</si>
  <si>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</si>
  <si>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</si>
  <si>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</si>
  <si>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</si>
  <si>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</si>
  <si>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</si>
  <si>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</si>
  <si>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</si>
  <si>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</si>
  <si>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</si>
  <si>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</si>
  <si>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</si>
  <si>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</si>
  <si>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</si>
  <si>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</si>
  <si>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</si>
  <si>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</si>
  <si>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</si>
  <si>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</si>
  <si>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</si>
  <si>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</si>
  <si>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</si>
  <si>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</si>
  <si>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</si>
  <si>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</si>
  <si>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</si>
  <si>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</si>
  <si>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</si>
  <si>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</si>
  <si>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</si>
  <si>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</si>
  <si>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</si>
  <si>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</si>
  <si>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</si>
  <si>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</si>
  <si>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</si>
  <si>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</si>
  <si>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</si>
  <si>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</si>
  <si>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</si>
  <si>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</si>
  <si>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</si>
  <si>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</si>
  <si>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</si>
  <si>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</si>
  <si>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</si>
  <si>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</si>
  <si>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</si>
  <si>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</si>
  <si>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</si>
  <si>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</si>
  <si>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</si>
  <si>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</si>
  <si>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</si>
  <si>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</si>
  <si>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</si>
  <si>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</si>
  <si>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</si>
  <si>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</si>
  <si>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</si>
  <si>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</si>
  <si>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</si>
  <si>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</si>
  <si>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</si>
  <si>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</si>
  <si>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</si>
  <si>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</si>
  <si>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</si>
  <si>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</si>
  <si>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</si>
  <si>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</si>
  <si>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</si>
  <si>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</si>
  <si>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</si>
  <si>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</si>
  <si>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</si>
  <si>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</si>
  <si>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</si>
  <si>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</si>
  <si>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</si>
  <si>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</si>
  <si>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</si>
  <si>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</si>
  <si>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</si>
  <si>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</si>
  <si>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</si>
  <si>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</si>
  <si>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</si>
  <si>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</si>
  <si>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</si>
  <si>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</si>
  <si>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</si>
  <si>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</si>
  <si>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</si>
  <si>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</si>
  <si>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</si>
  <si>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</si>
  <si>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</si>
  <si>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</si>
  <si>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</si>
  <si>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</si>
  <si>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</si>
  <si>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</si>
  <si>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</si>
  <si>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</si>
  <si>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</si>
  <si>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</si>
  <si>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</si>
  <si>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</si>
  <si>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</si>
  <si>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</si>
  <si>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</si>
  <si>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</si>
  <si>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</si>
  <si>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</si>
  <si>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</si>
  <si>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</si>
  <si>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</si>
  <si>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</si>
  <si>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</si>
  <si>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</si>
  <si>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</si>
  <si>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</si>
  <si>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</si>
  <si>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</si>
  <si>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</si>
  <si>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</si>
  <si>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</si>
  <si>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</si>
  <si>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</si>
  <si>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</si>
  <si>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</si>
  <si>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</si>
  <si>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</si>
  <si>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</si>
  <si>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</si>
  <si>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</si>
  <si>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</si>
  <si>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</si>
  <si>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</si>
  <si>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</si>
  <si>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</si>
  <si>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</si>
  <si>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</si>
  <si>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</si>
  <si>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</si>
  <si>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</si>
  <si>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</si>
  <si>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</si>
  <si>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</si>
  <si>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</si>
  <si>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</si>
  <si>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</si>
  <si>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</si>
  <si>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</si>
  <si>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</si>
  <si>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</si>
  <si>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</si>
  <si>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</si>
  <si>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</si>
  <si>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</si>
  <si>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</si>
  <si>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</si>
  <si>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</si>
  <si>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</si>
  <si>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</si>
  <si>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</si>
  <si>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</si>
  <si>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</si>
  <si>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</si>
  <si>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</si>
  <si>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</si>
  <si>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</si>
  <si>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</si>
  <si>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</si>
  <si>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</si>
  <si>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</si>
  <si>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</si>
  <si>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</si>
  <si>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</si>
  <si>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</si>
  <si>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</si>
  <si>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</si>
  <si>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</si>
  <si>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</si>
  <si>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</si>
  <si>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</si>
  <si>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</si>
  <si>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</si>
  <si>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</si>
  <si>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</si>
  <si>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</si>
  <si>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</si>
  <si>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</si>
  <si>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</si>
  <si>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</si>
  <si>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</si>
  <si>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</si>
  <si>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</si>
  <si>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</si>
  <si>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</si>
  <si>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</si>
  <si>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</si>
  <si>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</si>
  <si>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</si>
  <si>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</si>
  <si>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</si>
  <si>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</si>
  <si>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</si>
  <si>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</si>
  <si>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</si>
  <si>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</si>
  <si>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</si>
  <si>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</si>
  <si>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</si>
  <si>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</si>
  <si>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</si>
  <si>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</si>
  <si>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</si>
  <si>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</si>
  <si>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</si>
  <si>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</si>
  <si>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</si>
  <si>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</si>
  <si>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</si>
  <si>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</si>
  <si>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</si>
  <si>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</si>
  <si>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</si>
  <si>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</si>
  <si>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</si>
  <si>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</si>
  <si>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</si>
  <si>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</si>
  <si>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</si>
  <si>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</si>
  <si>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</si>
  <si>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</si>
  <si>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</si>
  <si>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</si>
  <si>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</si>
  <si>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</si>
  <si>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</si>
  <si>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</si>
  <si>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</si>
  <si>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</si>
  <si>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</si>
  <si>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</si>
  <si>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</si>
  <si>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</si>
  <si>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</si>
  <si>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</si>
  <si>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</si>
  <si>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</si>
  <si>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</si>
  <si>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</si>
  <si>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</si>
  <si>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</si>
  <si>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</si>
  <si>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</si>
  <si>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</si>
  <si>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</si>
  <si>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</si>
  <si>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</si>
  <si>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</si>
  <si>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</si>
  <si>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</si>
  <si>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</si>
  <si>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</si>
  <si>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</si>
  <si>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</si>
  <si>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</si>
  <si>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</si>
  <si>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</si>
  <si>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</si>
  <si>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</si>
  <si>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</si>
  <si>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</si>
  <si>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</si>
  <si>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</si>
  <si>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</si>
  <si>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</si>
  <si>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</si>
  <si>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</si>
  <si>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</si>
  <si>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</si>
  <si>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</si>
  <si>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</si>
  <si>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</si>
  <si>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</si>
  <si>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</si>
  <si>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</si>
  <si>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</si>
  <si>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</si>
  <si>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</si>
  <si>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</si>
  <si>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</si>
  <si>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</si>
  <si>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</si>
  <si>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</si>
  <si>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</si>
  <si>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</si>
  <si>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</si>
  <si>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</si>
  <si>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</si>
  <si>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</si>
  <si>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</si>
  <si>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</si>
  <si>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</si>
  <si>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</si>
  <si>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</si>
  <si>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</si>
  <si>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</si>
  <si>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</si>
  <si>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</si>
  <si>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</si>
  <si>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</si>
  <si>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</si>
  <si>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</si>
  <si>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</si>
  <si>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</si>
  <si>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</si>
  <si>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</si>
  <si>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</si>
  <si>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</si>
  <si>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</si>
  <si>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</si>
  <si>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</si>
  <si>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</si>
  <si>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</si>
  <si>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</si>
  <si>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</si>
  <si>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</si>
  <si>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</si>
  <si>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</si>
  <si>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</si>
  <si>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</si>
  <si>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</si>
  <si>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</si>
  <si>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</si>
  <si>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</si>
  <si>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</si>
  <si>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</si>
  <si>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</si>
  <si>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</si>
  <si>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</si>
  <si>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</si>
  <si>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</si>
  <si>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</si>
  <si>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</si>
  <si>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</si>
  <si>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</si>
  <si>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</si>
  <si>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</si>
  <si>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</si>
  <si>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</si>
  <si>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</si>
  <si>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</si>
  <si>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</si>
  <si>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</si>
  <si>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</si>
  <si>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</si>
  <si>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</si>
  <si>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</si>
  <si>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</si>
  <si>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</si>
  <si>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</si>
  <si>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</si>
  <si>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</si>
  <si>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</si>
  <si>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</si>
  <si>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</si>
  <si>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</si>
  <si>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</si>
  <si>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</si>
  <si>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</si>
  <si>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</si>
  <si>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</si>
  <si>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</si>
  <si>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</si>
  <si>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</si>
  <si>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</si>
  <si>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</si>
  <si>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</si>
  <si>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</si>
  <si>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</si>
  <si>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</si>
  <si>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</si>
  <si>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</si>
  <si>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</si>
  <si>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</si>
  <si>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</si>
  <si>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</si>
  <si>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</si>
  <si>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</si>
  <si>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</si>
  <si>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</si>
  <si>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</si>
  <si>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</si>
  <si>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</si>
  <si>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</si>
  <si>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</si>
  <si>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</si>
  <si>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</si>
  <si>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</si>
  <si>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</si>
  <si>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</si>
  <si>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</si>
  <si>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</si>
  <si>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</si>
  <si>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</si>
  <si>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</si>
  <si>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</si>
  <si>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</si>
  <si>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</si>
  <si>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</si>
  <si>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</si>
  <si>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</si>
  <si>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</si>
  <si>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</si>
  <si>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</si>
  <si>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</si>
  <si>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</si>
  <si>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</si>
  <si>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</si>
  <si>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</si>
  <si>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</si>
  <si>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</si>
  <si>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</si>
  <si>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</si>
  <si>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</si>
  <si>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</si>
  <si>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</si>
  <si>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</si>
  <si>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</si>
  <si>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</si>
  <si>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</si>
  <si>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</si>
  <si>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</si>
  <si>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</si>
  <si>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</si>
  <si>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</si>
  <si>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</si>
  <si>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</si>
  <si>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</si>
  <si>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</si>
  <si>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</si>
  <si>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</si>
  <si>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</si>
  <si>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</si>
  <si>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</si>
  <si>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</si>
  <si>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</si>
  <si>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</si>
  <si>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</si>
  <si>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</si>
  <si>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</si>
  <si>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</si>
  <si>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</si>
  <si>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</si>
  <si>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</si>
  <si>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</si>
  <si>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</si>
  <si>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</si>
  <si>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</si>
  <si>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</si>
  <si>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</si>
  <si>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</si>
  <si>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</si>
  <si>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</si>
  <si>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</si>
  <si>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</si>
  <si>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</si>
  <si>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</si>
  <si>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</si>
  <si>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</si>
  <si>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</si>
  <si>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</si>
  <si>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</si>
  <si>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</si>
  <si>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</si>
  <si>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</si>
  <si>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</si>
  <si>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</si>
  <si>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</si>
  <si>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</si>
  <si>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</si>
  <si>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</si>
  <si>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</si>
  <si>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</si>
  <si>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</si>
  <si>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</si>
  <si>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</si>
  <si>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</si>
  <si>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</si>
  <si>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</si>
  <si>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</si>
  <si>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</si>
  <si>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</si>
  <si>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</si>
  <si>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</si>
  <si>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</si>
  <si>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</si>
  <si>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</si>
  <si>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</si>
  <si>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</si>
  <si>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</si>
  <si>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</si>
  <si>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</si>
  <si>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</si>
  <si>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</si>
  <si>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</si>
  <si>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</si>
  <si>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</si>
  <si>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</si>
  <si>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</si>
  <si>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</si>
  <si>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</si>
  <si>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</si>
  <si>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</si>
  <si>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</si>
  <si>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</si>
  <si>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</si>
  <si>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</si>
  <si>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</si>
  <si>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</si>
  <si>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</si>
  <si>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</si>
  <si>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</si>
  <si>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</si>
  <si>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</si>
  <si>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</si>
  <si>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</si>
  <si>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</si>
  <si>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</si>
  <si>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</si>
  <si>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</si>
  <si>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</si>
  <si>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</si>
  <si>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</si>
  <si>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</si>
  <si>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</si>
  <si>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</si>
  <si>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</si>
  <si>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</si>
  <si>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</si>
  <si>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</si>
  <si>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</si>
  <si>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</si>
  <si>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</si>
  <si>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</si>
  <si>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</si>
  <si>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</si>
  <si>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</si>
  <si>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</si>
  <si>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</si>
  <si>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</si>
  <si>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</si>
  <si>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</si>
  <si>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</si>
  <si>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</si>
  <si>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</si>
  <si>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</si>
  <si>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</si>
  <si>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</si>
  <si>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</si>
  <si>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</si>
  <si>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</si>
  <si>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</si>
  <si>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</si>
  <si>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</si>
  <si>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</si>
  <si>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</si>
  <si>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</si>
  <si>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</si>
  <si>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</si>
  <si>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</si>
  <si>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</si>
  <si>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</si>
  <si>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</si>
  <si>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</si>
  <si>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</si>
  <si>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</si>
  <si>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</si>
  <si>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</si>
  <si>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</si>
  <si>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</si>
  <si>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</si>
  <si>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</si>
  <si>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</si>
  <si>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</si>
  <si>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</si>
  <si>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</si>
  <si>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</si>
  <si>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</si>
  <si>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</si>
  <si>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</si>
  <si>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</si>
  <si>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</si>
  <si>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</si>
  <si>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</si>
  <si>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</si>
  <si>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</si>
  <si>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</si>
  <si>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</si>
  <si>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</si>
  <si>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</si>
  <si>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</si>
  <si>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</si>
  <si>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</si>
  <si>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</si>
  <si>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</si>
  <si>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</si>
  <si>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</si>
  <si>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</si>
  <si>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</si>
  <si>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</si>
  <si>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</si>
  <si>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</si>
  <si>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</si>
  <si>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</si>
  <si>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</si>
  <si>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</si>
  <si>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</si>
  <si>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</si>
  <si>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</si>
  <si>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</si>
  <si>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</si>
  <si>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</si>
  <si>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</si>
  <si>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</si>
  <si>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</si>
  <si>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</si>
  <si>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</si>
  <si>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</si>
  <si>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</si>
  <si>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</si>
  <si>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</si>
  <si>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</si>
  <si>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</si>
  <si>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</si>
  <si>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</si>
  <si>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</si>
  <si>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</si>
  <si>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</si>
  <si>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</si>
  <si>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</si>
  <si>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</si>
  <si>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</si>
  <si>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</si>
  <si>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</si>
  <si>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</si>
  <si>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</si>
  <si>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</si>
  <si>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</si>
  <si>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</si>
  <si>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</si>
  <si>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</si>
  <si>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</si>
  <si>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</si>
  <si>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</si>
  <si>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</si>
  <si>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</si>
  <si>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</si>
  <si>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</si>
  <si>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</si>
  <si>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</si>
  <si>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</si>
  <si>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</si>
  <si>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</si>
  <si>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</si>
  <si>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</si>
  <si>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</si>
  <si>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</si>
  <si>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</si>
  <si>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</si>
  <si>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</si>
  <si>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</si>
  <si>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</si>
  <si>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</si>
  <si>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</si>
  <si>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</si>
  <si>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</si>
  <si>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</si>
  <si>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</si>
  <si>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</si>
  <si>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</si>
  <si>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</si>
  <si>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</si>
  <si>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</si>
  <si>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</si>
  <si>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</si>
  <si>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</si>
  <si>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</si>
  <si>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</si>
  <si>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</si>
  <si>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</si>
  <si>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</si>
  <si>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</si>
  <si>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</si>
  <si>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</si>
  <si>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</si>
  <si>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</si>
  <si>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</si>
  <si>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</si>
  <si>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</si>
  <si>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</si>
  <si>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</si>
  <si>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</si>
  <si>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</si>
  <si>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</si>
  <si>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</si>
  <si>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</si>
  <si>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</si>
  <si>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</si>
  <si>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</si>
  <si>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</si>
  <si>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</si>
  <si>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</si>
  <si>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</si>
  <si>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</si>
  <si>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</si>
  <si>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</si>
  <si>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</si>
  <si>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</si>
  <si>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</si>
  <si>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</si>
  <si>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</si>
  <si>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</si>
  <si>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</si>
  <si>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</si>
  <si>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</si>
  <si>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</si>
  <si>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</si>
  <si>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</si>
  <si>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</si>
  <si>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</si>
  <si>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</si>
  <si>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</si>
  <si>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</si>
  <si>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</si>
  <si>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</si>
  <si>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</si>
  <si>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</si>
  <si>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</si>
  <si>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</si>
  <si>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</si>
  <si>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</si>
  <si>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</si>
  <si>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</si>
  <si>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</si>
  <si>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</si>
  <si>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</si>
  <si>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</si>
  <si>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</si>
  <si>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</si>
  <si>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</si>
  <si>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</si>
  <si>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</si>
  <si>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</si>
  <si>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</si>
  <si>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</si>
  <si>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</si>
  <si>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</si>
  <si>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</si>
  <si>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</si>
  <si>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</si>
  <si>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</si>
  <si>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</si>
  <si>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</si>
  <si>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</si>
  <si>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</si>
  <si>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</si>
  <si>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</si>
  <si>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</si>
  <si>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</si>
  <si>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</si>
  <si>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</si>
  <si>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</si>
  <si>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</si>
  <si>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</si>
  <si>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</si>
  <si>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</si>
  <si>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</si>
  <si>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</si>
  <si>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</si>
  <si>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</si>
  <si>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</si>
  <si>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</si>
  <si>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</si>
  <si>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</si>
  <si>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</si>
  <si>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</si>
  <si>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</si>
  <si>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</si>
  <si>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</si>
  <si>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</si>
  <si>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</si>
  <si>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</si>
  <si>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</si>
  <si>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</si>
  <si>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</si>
  <si>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</si>
  <si>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</si>
  <si>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</si>
  <si>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</si>
  <si>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</si>
  <si>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</si>
  <si>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</si>
  <si>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</si>
  <si>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</si>
  <si>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</si>
  <si>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</si>
  <si>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</si>
  <si>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</si>
  <si>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</si>
  <si>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</si>
  <si>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</si>
  <si>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</si>
  <si>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</si>
  <si>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</si>
  <si>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</si>
  <si>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</si>
  <si>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</si>
  <si>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</si>
  <si>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</si>
  <si>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</si>
  <si>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</si>
  <si>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</si>
  <si>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</si>
  <si>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</si>
  <si>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</si>
  <si>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</si>
  <si>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</si>
  <si>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</si>
  <si>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</si>
  <si>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</si>
  <si>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</si>
  <si>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</si>
  <si>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</si>
  <si>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</si>
  <si>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</si>
  <si>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</si>
  <si>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</si>
  <si>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</si>
  <si>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</si>
  <si>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</si>
  <si>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</si>
  <si>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</si>
  <si>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</si>
  <si>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</si>
  <si>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</si>
  <si>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</si>
  <si>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</si>
  <si>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</si>
  <si>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</si>
  <si>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</si>
  <si>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</si>
  <si>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</si>
  <si>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</si>
  <si>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</si>
  <si>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</si>
  <si>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</si>
  <si>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</si>
  <si>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</si>
  <si>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</si>
  <si>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</si>
  <si>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</si>
  <si>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</si>
  <si>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</si>
  <si>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</si>
  <si>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</si>
  <si>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</si>
  <si>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</si>
  <si>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</si>
  <si>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</si>
  <si>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</si>
  <si>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</si>
  <si>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</si>
  <si>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</si>
  <si>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</si>
  <si>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</si>
  <si>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</si>
  <si>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</si>
  <si>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</si>
  <si>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</si>
  <si>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</si>
  <si>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</si>
  <si>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</si>
  <si>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</si>
  <si>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</si>
  <si>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</si>
  <si>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</si>
  <si>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</si>
  <si>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</si>
  <si>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</si>
  <si>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</si>
  <si>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</si>
  <si>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</si>
  <si>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</si>
  <si>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</si>
  <si>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</si>
  <si>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</si>
  <si>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</si>
  <si>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</si>
  <si>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</si>
  <si>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</si>
  <si>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</si>
  <si>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</si>
  <si>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</si>
  <si>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</si>
  <si>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</si>
  <si>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</si>
  <si>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</si>
  <si>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</si>
  <si>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</si>
  <si>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</si>
  <si>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</si>
  <si>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</si>
  <si>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</si>
  <si>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</si>
  <si>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</si>
  <si>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</si>
  <si>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</si>
  <si>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</si>
  <si>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</si>
  <si>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</si>
  <si>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</si>
  <si>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</si>
  <si>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</si>
  <si>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</si>
  <si>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</si>
  <si>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</si>
  <si>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</si>
  <si>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</si>
  <si>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</si>
  <si>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</si>
  <si>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</si>
  <si>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</si>
  <si>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</si>
  <si>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</si>
  <si>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</si>
  <si>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</si>
  <si>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</si>
  <si>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</si>
  <si>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</si>
  <si>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</si>
  <si>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</si>
  <si>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</si>
  <si>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</si>
  <si>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</si>
  <si>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</si>
  <si>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</si>
  <si>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</si>
  <si>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</si>
  <si>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</si>
  <si>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</si>
  <si>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</si>
  <si>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</si>
  <si>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</si>
  <si>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</si>
  <si>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</si>
  <si>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</si>
  <si>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</si>
  <si>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</si>
  <si>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</si>
  <si>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</si>
  <si>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</si>
  <si>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</si>
  <si>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</si>
  <si>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</si>
  <si>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</si>
  <si>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</si>
  <si>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</si>
  <si>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</si>
  <si>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</si>
  <si>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</si>
  <si>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</si>
  <si>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</si>
  <si>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</si>
  <si>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</si>
  <si>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</si>
  <si>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</si>
  <si>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</si>
  <si>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</si>
  <si>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</si>
  <si>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</si>
  <si>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</si>
  <si>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</si>
  <si>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</si>
  <si>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</si>
  <si>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</si>
  <si>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</si>
  <si>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</si>
  <si>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</si>
  <si>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</si>
  <si>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</si>
  <si>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</si>
  <si>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</si>
  <si>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</si>
  <si>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</si>
  <si>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</si>
  <si>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</si>
  <si>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</si>
  <si>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</si>
  <si>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</si>
  <si>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</si>
  <si>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</si>
  <si>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</si>
  <si>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</si>
  <si>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</si>
  <si>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</si>
  <si>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</si>
  <si>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</si>
  <si>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</si>
  <si>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</si>
  <si>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</si>
  <si>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</si>
  <si>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</si>
  <si>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</si>
  <si>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</si>
  <si>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</si>
  <si>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</si>
  <si>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</si>
  <si>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</si>
  <si>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</si>
  <si>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</si>
  <si>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</si>
  <si>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</si>
  <si>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</si>
  <si>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</si>
  <si>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</si>
  <si>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</si>
  <si>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</si>
  <si>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</si>
  <si>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</si>
  <si>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</si>
  <si>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</si>
  <si>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</si>
  <si>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</si>
  <si>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</si>
  <si>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</si>
  <si>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</si>
  <si>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</si>
  <si>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</si>
  <si>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</si>
  <si>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</si>
  <si>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</si>
  <si>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</si>
  <si>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</si>
  <si>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</si>
  <si>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</si>
  <si>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</si>
  <si>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</si>
  <si>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</si>
  <si>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</si>
  <si>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</si>
  <si>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</si>
  <si>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</si>
  <si>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</si>
  <si>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</si>
  <si>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</si>
  <si>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</si>
  <si>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</si>
  <si>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</si>
  <si>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</si>
  <si>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</si>
  <si>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</si>
  <si>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</si>
  <si>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</si>
  <si>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</si>
  <si>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</si>
  <si>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</si>
  <si>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</si>
  <si>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</si>
  <si>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</si>
  <si>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</si>
  <si>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</si>
  <si>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</si>
  <si>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</si>
  <si>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</si>
  <si>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</si>
  <si>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</si>
  <si>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</si>
  <si>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</si>
  <si>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</si>
  <si>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</si>
  <si>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</si>
  <si>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</si>
  <si>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</si>
  <si>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</si>
  <si>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</si>
  <si>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</si>
  <si>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</si>
  <si>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</si>
  <si>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</si>
  <si>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</si>
  <si>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</si>
  <si>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</si>
  <si>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</si>
  <si>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</si>
  <si>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</si>
  <si>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</si>
  <si>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</si>
  <si>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</si>
  <si>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</si>
  <si>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</si>
  <si>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</si>
  <si>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</si>
  <si>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</si>
  <si>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</si>
  <si>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</si>
  <si>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</si>
  <si>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</si>
  <si>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</si>
  <si>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</si>
  <si>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</si>
  <si>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</si>
  <si>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</si>
  <si>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</si>
  <si>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</si>
  <si>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</si>
  <si>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</si>
  <si>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</si>
  <si>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</si>
  <si>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</si>
  <si>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</si>
  <si>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</si>
  <si>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</si>
  <si>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</si>
  <si>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</si>
  <si>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</si>
  <si>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</si>
  <si>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</si>
  <si>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</si>
  <si>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</si>
  <si>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</si>
  <si>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</si>
  <si>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</si>
  <si>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</si>
  <si>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</si>
  <si>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</si>
  <si>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</si>
  <si>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</si>
  <si>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</si>
  <si>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</si>
  <si>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</si>
  <si>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</si>
  <si>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</si>
  <si>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</si>
  <si>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</si>
  <si>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</si>
  <si>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</si>
  <si>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</si>
  <si>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</si>
  <si>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</si>
  <si>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</si>
  <si>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</si>
  <si>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</si>
  <si>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</si>
  <si>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</si>
  <si>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</si>
  <si>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</si>
  <si>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</si>
  <si>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</si>
  <si>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</si>
  <si>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</si>
  <si>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</si>
  <si>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</si>
  <si>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</si>
  <si>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</si>
  <si>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</si>
  <si>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</si>
  <si>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</si>
  <si>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</si>
  <si>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</si>
  <si>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</si>
  <si>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</si>
  <si>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</si>
  <si>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</si>
  <si>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</si>
  <si>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</si>
  <si>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</si>
  <si>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</si>
  <si>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</si>
  <si>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</si>
  <si>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</si>
  <si>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</si>
  <si>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</si>
  <si>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</si>
  <si>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</si>
  <si>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</si>
  <si>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</si>
  <si>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</si>
  <si>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</si>
  <si>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</si>
  <si>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</si>
  <si>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</si>
  <si>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</si>
  <si>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</si>
  <si>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</si>
  <si>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</si>
  <si>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</si>
  <si>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</si>
  <si>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</si>
  <si>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</si>
  <si>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</si>
  <si>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</si>
  <si>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</si>
  <si>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</si>
  <si>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</si>
  <si>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</si>
  <si>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</si>
  <si>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</si>
  <si>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</si>
  <si>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</si>
  <si>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</si>
  <si>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</si>
  <si>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</si>
  <si>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</si>
  <si>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</si>
  <si>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</si>
  <si>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</si>
  <si>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</si>
  <si>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</si>
  <si>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</si>
  <si>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</si>
  <si>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</si>
  <si>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</si>
  <si>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</si>
  <si>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</si>
  <si>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</si>
  <si>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</si>
  <si>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</si>
  <si>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</si>
  <si>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</si>
  <si>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</si>
  <si>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</si>
  <si>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</si>
  <si>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</si>
  <si>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</si>
  <si>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</si>
  <si>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</si>
  <si>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</si>
  <si>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</si>
  <si>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</si>
  <si>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</si>
  <si>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</si>
  <si>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</si>
  <si>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</si>
  <si>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</si>
  <si>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</si>
  <si>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</si>
  <si>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</si>
  <si>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</si>
  <si>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</si>
  <si>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</si>
  <si>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</si>
  <si>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</si>
  <si>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</si>
  <si>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</si>
  <si>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</si>
  <si>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</si>
  <si>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</si>
  <si>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</si>
  <si>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</si>
  <si>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</si>
  <si>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</si>
  <si>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</si>
  <si>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</si>
  <si>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</si>
  <si>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</si>
  <si>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</si>
  <si>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</si>
  <si>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</si>
  <si>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</si>
  <si>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</si>
  <si>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</si>
  <si>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</si>
  <si>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</si>
  <si>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</si>
  <si>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</si>
  <si>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</si>
  <si>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</si>
  <si>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</si>
  <si>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</si>
  <si>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</si>
  <si>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</si>
  <si>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</si>
  <si>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</si>
  <si>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</si>
  <si>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</si>
  <si>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</si>
  <si>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</si>
  <si>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</si>
  <si>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</si>
  <si>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</si>
  <si>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</si>
  <si>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</si>
  <si>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</si>
  <si>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</si>
  <si>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</si>
  <si>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</si>
  <si>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</si>
  <si>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</si>
  <si>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</si>
  <si>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</si>
  <si>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</si>
  <si>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</si>
  <si>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</si>
  <si>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</si>
  <si>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</si>
  <si>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</si>
  <si>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</si>
  <si>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</si>
  <si>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</si>
  <si>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</si>
  <si>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</si>
  <si>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</si>
  <si>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</si>
  <si>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</si>
  <si>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</si>
  <si>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</si>
  <si>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</si>
  <si>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</si>
  <si>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</si>
  <si>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</si>
  <si>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</si>
  <si>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</si>
  <si>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</si>
  <si>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</si>
  <si>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</si>
  <si>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</si>
  <si>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</si>
  <si>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</si>
  <si>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</si>
  <si>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</si>
  <si>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</si>
  <si>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</si>
  <si>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</si>
  <si>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</si>
  <si>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</si>
  <si>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</si>
  <si>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</si>
  <si>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</si>
  <si>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</si>
  <si>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</si>
  <si>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</si>
  <si>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</si>
  <si>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</si>
  <si>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</si>
  <si>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</si>
  <si>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</si>
  <si>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</si>
  <si>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</si>
  <si>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</si>
  <si>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</si>
  <si>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</si>
  <si>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</si>
  <si>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</si>
  <si>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</si>
  <si>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</si>
  <si>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</si>
  <si>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</si>
  <si>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</si>
  <si>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</si>
  <si>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</si>
  <si>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</si>
  <si>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</si>
  <si>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</si>
  <si>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</si>
  <si>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</si>
  <si>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</si>
  <si>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</si>
  <si>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</si>
  <si>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</si>
  <si>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</si>
  <si>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</si>
  <si>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</si>
  <si>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</si>
  <si>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</si>
  <si>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</si>
  <si>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</si>
  <si>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</si>
  <si>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</si>
  <si>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</si>
  <si>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</si>
  <si>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</si>
  <si>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</si>
  <si>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</si>
  <si>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</si>
  <si>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</si>
  <si>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</si>
  <si>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</si>
  <si>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</si>
  <si>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</si>
  <si>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</si>
  <si>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</si>
  <si>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</si>
  <si>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</si>
  <si>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</si>
  <si>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</si>
  <si>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</si>
  <si>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</si>
  <si>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</si>
  <si>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</si>
  <si>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</si>
  <si>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</si>
  <si>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</si>
  <si>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</si>
  <si>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</si>
  <si>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</si>
  <si>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</si>
  <si>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</si>
  <si>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</si>
  <si>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</si>
  <si>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</si>
  <si>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</si>
  <si>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</si>
  <si>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</si>
  <si>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</si>
  <si>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</si>
  <si>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</si>
  <si>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</si>
  <si>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</si>
  <si>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</si>
  <si>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</si>
  <si>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</si>
  <si>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</si>
  <si>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</si>
  <si>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</si>
  <si>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</si>
  <si>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</si>
  <si>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</si>
  <si>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</si>
  <si>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</si>
  <si>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</si>
  <si>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</si>
  <si>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</si>
  <si>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</si>
  <si>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</si>
  <si>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</si>
  <si>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</si>
  <si>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</si>
  <si>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</si>
  <si>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</si>
  <si>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</si>
  <si>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</si>
  <si>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</si>
  <si>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</si>
  <si>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</si>
  <si>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</si>
  <si>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</si>
  <si>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</si>
  <si>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</si>
  <si>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</si>
  <si>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</si>
  <si>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</si>
  <si>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</si>
  <si>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</si>
  <si>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</si>
  <si>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</si>
  <si>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</si>
  <si>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</si>
  <si>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</si>
  <si>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</si>
  <si>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</si>
  <si>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</si>
  <si>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</si>
  <si>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</si>
  <si>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</si>
  <si>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</si>
  <si>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</si>
  <si>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</si>
  <si>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</si>
  <si>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</si>
  <si>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</si>
  <si>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</si>
  <si>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</si>
  <si>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</si>
  <si>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</si>
  <si>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</si>
  <si>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</si>
  <si>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</si>
  <si>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</si>
  <si>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</si>
  <si>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</si>
  <si>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</si>
  <si>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</si>
  <si>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</si>
  <si>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</si>
  <si>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</si>
  <si>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</si>
  <si>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</si>
  <si>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</si>
  <si>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</si>
  <si>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</si>
  <si>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</si>
  <si>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</si>
  <si>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</si>
  <si>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</si>
  <si>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</si>
  <si>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</si>
  <si>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</si>
  <si>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</si>
  <si>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</si>
  <si>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</si>
  <si>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</si>
  <si>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</si>
  <si>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</si>
  <si>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</si>
  <si>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</si>
  <si>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</si>
  <si>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</si>
  <si>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</si>
  <si>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</si>
  <si>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</si>
  <si>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</si>
  <si>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</si>
  <si>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</si>
  <si>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</si>
  <si>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</si>
  <si>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</si>
  <si>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</si>
  <si>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</si>
  <si>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</si>
  <si>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</si>
  <si>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</si>
  <si>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</si>
  <si>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</si>
  <si>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</si>
  <si>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</si>
  <si>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</si>
  <si>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</si>
  <si>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</si>
  <si>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</si>
  <si>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</si>
  <si>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</si>
  <si>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</si>
  <si>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</si>
  <si>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</si>
  <si>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</si>
  <si>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</si>
  <si>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</si>
  <si>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</si>
  <si>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</si>
  <si>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</si>
  <si>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</si>
  <si>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</si>
  <si>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</si>
  <si>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</si>
  <si>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</si>
  <si>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</si>
  <si>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</si>
  <si>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</si>
  <si>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</si>
  <si>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</si>
  <si>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</si>
  <si>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</si>
  <si>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</si>
  <si>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</si>
  <si>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</si>
  <si>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</si>
  <si>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</si>
  <si>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</si>
  <si>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</si>
  <si>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</si>
  <si>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</si>
  <si>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</si>
  <si>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</si>
  <si>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</si>
  <si>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</si>
  <si>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</si>
  <si>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</si>
  <si>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</si>
  <si>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</si>
  <si>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</si>
  <si>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</si>
  <si>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</si>
  <si>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</si>
  <si>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</si>
  <si>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</si>
  <si>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</si>
  <si>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</si>
  <si>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</si>
  <si>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</si>
  <si>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</si>
  <si>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</si>
  <si>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</si>
  <si>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</si>
  <si>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</si>
  <si>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</si>
  <si>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</si>
  <si>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</si>
  <si>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</si>
  <si>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</si>
  <si>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</si>
  <si>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</si>
  <si>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</si>
  <si>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</si>
  <si>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</si>
  <si>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</si>
  <si>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</si>
  <si>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</si>
  <si>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</si>
  <si>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</si>
  <si>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</si>
  <si>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</si>
  <si>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</si>
  <si>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</si>
  <si>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</si>
  <si>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</si>
  <si>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</si>
  <si>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</si>
  <si>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</si>
  <si>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</si>
  <si>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</si>
  <si>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</si>
  <si>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</si>
  <si>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</si>
  <si>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</si>
  <si>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</si>
  <si>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</si>
  <si>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</si>
  <si>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</si>
  <si>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</si>
  <si>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</si>
  <si>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</si>
  <si>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</si>
  <si>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</si>
  <si>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</si>
  <si>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</si>
  <si>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</si>
  <si>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</si>
  <si>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</si>
  <si>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</si>
  <si>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</si>
  <si>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</si>
  <si>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</si>
  <si>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</si>
  <si>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</si>
  <si>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</si>
  <si>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</si>
  <si>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</si>
  <si>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</si>
  <si>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</si>
  <si>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</si>
  <si>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</si>
  <si>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</si>
  <si>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</si>
  <si>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</si>
  <si>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</si>
  <si>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</si>
  <si>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</si>
  <si>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</si>
  <si>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</si>
  <si>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</si>
  <si>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</si>
  <si>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</si>
  <si>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</si>
  <si>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</si>
  <si>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</si>
  <si>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</si>
  <si>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</si>
  <si>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</si>
  <si>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</si>
  <si>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</si>
  <si>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</si>
  <si>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</si>
  <si>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</si>
  <si>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</si>
  <si>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</si>
  <si>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</si>
  <si>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</si>
  <si>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</si>
  <si>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</si>
  <si>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</si>
  <si>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</si>
  <si>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</si>
  <si>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</si>
  <si>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</si>
  <si>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</si>
  <si>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</si>
  <si>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</si>
  <si>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</si>
  <si>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</si>
  <si>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</si>
  <si>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</si>
  <si>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</si>
  <si>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</si>
  <si>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</si>
  <si>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</si>
  <si>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</si>
  <si>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</si>
  <si>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</si>
  <si>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</si>
  <si>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</si>
  <si>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</si>
  <si>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</si>
  <si>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</si>
  <si>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</si>
  <si>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</si>
  <si>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</si>
  <si>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</si>
  <si>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</si>
  <si>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</si>
  <si>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</si>
  <si>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</si>
  <si>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</si>
  <si>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</si>
  <si>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</si>
  <si>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</si>
  <si>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</si>
  <si>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</si>
  <si>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</si>
  <si>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</si>
  <si>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</si>
  <si>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</si>
  <si>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</si>
  <si>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</si>
  <si>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</si>
  <si>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</si>
  <si>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</si>
  <si>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</si>
  <si>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</si>
  <si>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</si>
  <si>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</si>
  <si>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</si>
  <si>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</si>
  <si>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</si>
  <si>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</si>
  <si>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</si>
  <si>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</si>
  <si>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</si>
  <si>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</si>
  <si>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</si>
  <si>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</si>
  <si>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</si>
  <si>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</si>
  <si>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</si>
  <si>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</si>
  <si>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</si>
  <si>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</si>
  <si>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</si>
  <si>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</si>
  <si>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</si>
  <si>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</si>
  <si>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</si>
  <si>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</si>
  <si>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</si>
  <si>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</si>
  <si>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</si>
  <si>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</si>
  <si>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</si>
  <si>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</si>
  <si>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</si>
  <si>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</si>
  <si>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</si>
  <si>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</si>
  <si>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</si>
  <si>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</si>
  <si>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</si>
  <si>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</si>
  <si>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</si>
  <si>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</si>
  <si>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</si>
  <si>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</si>
  <si>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</si>
  <si>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</si>
  <si>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</si>
  <si>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</si>
  <si>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</si>
  <si>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</si>
  <si>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</si>
  <si>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</si>
  <si>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</si>
  <si>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</si>
  <si>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</si>
  <si>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</si>
  <si>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</si>
  <si>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</si>
  <si>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</si>
  <si>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</si>
  <si>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</si>
  <si>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</si>
  <si>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</si>
  <si>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</si>
  <si>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</si>
  <si>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</si>
  <si>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</si>
  <si>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</si>
  <si>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</si>
  <si>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</si>
  <si>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</si>
  <si>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</si>
  <si>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</si>
  <si>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</si>
  <si>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</si>
  <si>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</si>
  <si>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</si>
  <si>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</si>
  <si>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</si>
  <si>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</si>
  <si>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</si>
  <si>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</si>
  <si>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</si>
  <si>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</si>
  <si>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</si>
  <si>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</si>
  <si>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</si>
  <si>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</si>
  <si>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</si>
  <si>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</si>
  <si>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</si>
  <si>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</si>
  <si>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</si>
  <si>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</si>
  <si>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</si>
  <si>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</si>
  <si>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</si>
  <si>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</si>
  <si>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</si>
  <si>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</si>
  <si>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</si>
  <si>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</si>
  <si>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</si>
  <si>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</si>
  <si>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</si>
  <si>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</si>
  <si>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</si>
  <si>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</si>
  <si>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</si>
  <si>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</si>
  <si>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</si>
  <si>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</si>
  <si>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</si>
  <si>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</si>
  <si>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</si>
  <si>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</si>
  <si>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</si>
  <si>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</si>
  <si>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</si>
  <si>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</si>
  <si>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</si>
  <si>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</si>
  <si>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</si>
  <si>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</si>
  <si>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</si>
  <si>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</si>
  <si>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</si>
  <si>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</si>
  <si>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</si>
  <si>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</si>
  <si>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</si>
  <si>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</si>
  <si>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</si>
  <si>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</si>
  <si>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</si>
  <si>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</si>
  <si>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</si>
  <si>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</si>
  <si>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</si>
  <si>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</si>
  <si>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</si>
  <si>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</si>
  <si>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</si>
  <si>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</si>
  <si>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</si>
  <si>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</si>
  <si>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</si>
  <si>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</si>
  <si>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</si>
  <si>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</si>
  <si>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</si>
  <si>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</si>
  <si>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</si>
  <si>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</si>
  <si>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</si>
  <si>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</si>
  <si>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</si>
  <si>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</si>
  <si>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</si>
  <si>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</si>
  <si>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</si>
  <si>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</si>
  <si>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</si>
  <si>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</si>
  <si>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</si>
  <si>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</si>
  <si>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</si>
  <si>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</si>
  <si>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</si>
  <si>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</si>
  <si>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</si>
  <si>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</si>
  <si>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</si>
  <si>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</si>
  <si>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</si>
  <si>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</si>
  <si>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</si>
  <si>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</si>
  <si>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</si>
  <si>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</si>
  <si>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</si>
  <si>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</si>
  <si>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</si>
  <si>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</si>
  <si>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</si>
  <si>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</si>
  <si>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</si>
  <si>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</si>
  <si>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</si>
  <si>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</si>
  <si>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</si>
  <si>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</si>
  <si>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</si>
  <si>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</si>
  <si>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</si>
  <si>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</si>
  <si>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</si>
  <si>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</si>
  <si>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</si>
  <si>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</si>
  <si>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</si>
  <si>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</si>
  <si>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</si>
  <si>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</si>
  <si>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</si>
  <si>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</si>
  <si>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</si>
  <si>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</si>
  <si>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</si>
  <si>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</si>
  <si>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</si>
  <si>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</si>
  <si>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</si>
  <si>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</si>
  <si>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</si>
  <si>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</si>
  <si>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</si>
  <si>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</si>
  <si>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</si>
  <si>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</si>
  <si>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</si>
  <si>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</si>
  <si>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</si>
  <si>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</si>
  <si>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</si>
  <si>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</si>
  <si>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</si>
  <si>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</si>
  <si>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</si>
  <si>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</si>
  <si>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</si>
  <si>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</si>
  <si>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</si>
  <si>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</si>
  <si>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</si>
  <si>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</si>
  <si>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</si>
  <si>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</si>
  <si>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</si>
  <si>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</si>
  <si>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</si>
  <si>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</si>
  <si>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</si>
  <si>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</si>
  <si>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</si>
  <si>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</si>
  <si>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</si>
  <si>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</si>
  <si>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</si>
  <si>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</si>
  <si>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</si>
  <si>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</si>
  <si>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</si>
  <si>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</si>
  <si>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</si>
  <si>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</si>
  <si>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</si>
  <si>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</si>
  <si>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</si>
  <si>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</si>
  <si>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</si>
  <si>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</si>
  <si>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</si>
  <si>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</si>
  <si>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</si>
  <si>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</si>
  <si>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</si>
  <si>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</si>
  <si>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</si>
  <si>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</si>
  <si>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</si>
  <si>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</si>
  <si>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</si>
  <si>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</si>
  <si>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</si>
  <si>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</si>
  <si>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</si>
  <si>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</si>
  <si>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</si>
  <si>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</si>
  <si>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</si>
  <si>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</si>
  <si>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</si>
  <si>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</si>
  <si>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</si>
  <si>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</si>
  <si>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</si>
  <si>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</si>
  <si>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</si>
  <si>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</si>
  <si>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</si>
  <si>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</si>
  <si>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</si>
  <si>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</si>
  <si>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</si>
  <si>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</si>
  <si>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</si>
  <si>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</si>
  <si>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</si>
  <si>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</si>
  <si>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</si>
  <si>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</si>
  <si>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</si>
  <si>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</si>
  <si>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</si>
  <si>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</si>
  <si>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</si>
  <si>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</si>
  <si>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</si>
  <si>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</si>
  <si>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</si>
  <si>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</si>
  <si>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</si>
  <si>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</si>
  <si>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</si>
  <si>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</si>
  <si>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</si>
  <si>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</si>
  <si>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</si>
  <si>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</si>
  <si>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</si>
  <si>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</si>
  <si>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</si>
  <si>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</si>
  <si>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</si>
  <si>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</si>
  <si>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</si>
  <si>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</si>
  <si>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</si>
  <si>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</si>
  <si>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</si>
  <si>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</si>
  <si>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</si>
  <si>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</si>
  <si>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</si>
  <si>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</si>
  <si>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</si>
  <si>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</si>
  <si>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</si>
  <si>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</si>
  <si>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</si>
  <si>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</si>
  <si>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</si>
  <si>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</si>
  <si>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</si>
  <si>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</si>
  <si>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</si>
  <si>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</si>
  <si>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</si>
  <si>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</si>
  <si>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</si>
  <si>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</si>
  <si>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</si>
  <si>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</si>
  <si>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</si>
  <si>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</si>
  <si>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</si>
  <si>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</si>
  <si>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</si>
  <si>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</si>
  <si>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</si>
  <si>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</si>
  <si>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</si>
  <si>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</si>
  <si>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</si>
  <si>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</si>
  <si>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</si>
  <si>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</si>
  <si>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</si>
  <si>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</si>
  <si>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</si>
  <si>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</si>
  <si>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</si>
  <si>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</si>
  <si>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</si>
  <si>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</si>
  <si>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</si>
  <si>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</si>
  <si>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</si>
  <si>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</si>
  <si>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</si>
  <si>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</si>
  <si>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</si>
  <si>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</si>
  <si>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</si>
  <si>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</si>
  <si>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</si>
  <si>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</si>
  <si>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</si>
  <si>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</si>
  <si>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</si>
  <si>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</si>
  <si>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</si>
  <si>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</si>
  <si>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</si>
  <si>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</si>
  <si>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</si>
  <si>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</si>
  <si>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</si>
  <si>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</si>
  <si>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</si>
  <si>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</si>
  <si>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</si>
  <si>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</si>
  <si>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</si>
  <si>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</si>
  <si>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</si>
  <si>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</si>
  <si>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</si>
  <si>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</si>
  <si>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</si>
  <si>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</si>
  <si>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</si>
  <si>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</si>
  <si>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</si>
  <si>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</si>
  <si>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</si>
  <si>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</si>
  <si>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</si>
  <si>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</si>
  <si>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</si>
  <si>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</si>
  <si>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</si>
  <si>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</si>
  <si>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</si>
  <si>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</si>
  <si>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</si>
  <si>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</si>
  <si>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</si>
  <si>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</si>
  <si>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</si>
  <si>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</si>
  <si>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</si>
  <si>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</si>
  <si>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</si>
  <si>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</si>
  <si>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</si>
  <si>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</si>
  <si>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</si>
  <si>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</si>
  <si>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</si>
  <si>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</si>
  <si>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</si>
  <si>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</si>
  <si>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</si>
  <si>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</si>
  <si>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</si>
  <si>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</si>
  <si>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</si>
  <si>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</si>
  <si>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</si>
  <si>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</si>
  <si>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</si>
  <si>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</si>
  <si>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</si>
  <si>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</si>
  <si>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</si>
  <si>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</si>
  <si>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</si>
  <si>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</si>
  <si>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</si>
  <si>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</si>
  <si>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</si>
  <si>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</si>
  <si>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</si>
  <si>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</si>
  <si>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</si>
  <si>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</si>
  <si>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</si>
  <si>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</si>
  <si>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</si>
  <si>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</si>
  <si>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</si>
  <si>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</si>
  <si>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</si>
  <si>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</si>
  <si>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</si>
  <si>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</si>
  <si>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</si>
  <si>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</si>
  <si>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</si>
  <si>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</si>
  <si>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</si>
  <si>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</si>
  <si>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</si>
  <si>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</si>
  <si>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</si>
  <si>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</si>
  <si>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</si>
  <si>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</si>
  <si>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</si>
  <si>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</si>
  <si>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</si>
  <si>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</si>
  <si>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</si>
  <si>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</si>
  <si>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</si>
  <si>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</si>
  <si>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</si>
  <si>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</si>
  <si>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</si>
  <si>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</si>
  <si>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</si>
  <si>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</si>
  <si>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</si>
  <si>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</si>
  <si>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</si>
  <si>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</si>
  <si>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</si>
  <si>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</si>
  <si>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</si>
  <si>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</si>
  <si>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</si>
  <si>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</si>
  <si>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</si>
  <si>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</si>
  <si>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</si>
  <si>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</si>
  <si>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</si>
  <si>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</si>
  <si>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</si>
  <si>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</si>
  <si>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</si>
  <si>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</si>
  <si>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</si>
  <si>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</si>
  <si>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</si>
  <si>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</si>
  <si>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</si>
  <si>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</si>
  <si>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</si>
  <si>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</si>
  <si>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</si>
  <si>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</si>
  <si>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</si>
  <si>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</si>
  <si>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</si>
  <si>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</si>
  <si>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</si>
  <si>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</si>
  <si>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</si>
  <si>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</si>
  <si>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</si>
  <si>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</si>
  <si>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</si>
  <si>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</si>
  <si>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</si>
  <si>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</si>
  <si>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</si>
  <si>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</si>
  <si>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</si>
  <si>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</si>
  <si>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</si>
  <si>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</si>
  <si>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</si>
  <si>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</si>
  <si>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</si>
  <si>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</si>
  <si>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</si>
  <si>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</si>
  <si>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</si>
  <si>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</si>
  <si>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</si>
  <si>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</si>
  <si>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</si>
  <si>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</si>
  <si>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</si>
  <si>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</si>
  <si>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</si>
  <si>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</si>
  <si>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</si>
  <si>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</si>
  <si>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</si>
  <si>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</si>
  <si>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</si>
  <si>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</si>
  <si>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</si>
  <si>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</si>
  <si>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</si>
  <si>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</si>
  <si>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</si>
  <si>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</si>
  <si>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</si>
  <si>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</si>
  <si>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</si>
  <si>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</si>
  <si>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</si>
  <si>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</si>
  <si>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</si>
  <si>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</si>
  <si>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</si>
  <si>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</si>
  <si>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</si>
  <si>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</si>
  <si>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</si>
  <si>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</si>
  <si>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</si>
  <si>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</si>
  <si>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</si>
  <si>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</si>
  <si>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</si>
  <si>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</si>
  <si>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</si>
  <si>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</si>
  <si>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</si>
  <si>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</si>
  <si>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</si>
  <si>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</si>
  <si>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</si>
  <si>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</si>
  <si>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</si>
  <si>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</si>
  <si>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</si>
  <si>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</si>
  <si>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</si>
  <si>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</si>
  <si>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</si>
  <si>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</si>
  <si>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</si>
  <si>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</si>
  <si>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</si>
  <si>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</si>
  <si>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</si>
  <si>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</si>
  <si>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</si>
  <si>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</si>
  <si>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</si>
  <si>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</si>
  <si>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</si>
  <si>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</si>
  <si>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</si>
  <si>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</si>
  <si>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</si>
  <si>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</si>
  <si>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</si>
  <si>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</si>
  <si>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</si>
  <si>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</si>
  <si>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</si>
  <si>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</si>
  <si>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</si>
  <si>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</si>
  <si>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</si>
  <si>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</si>
  <si>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</si>
  <si>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</si>
  <si>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</si>
  <si>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</si>
  <si>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</si>
  <si>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</si>
  <si>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</si>
  <si>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</si>
  <si>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</si>
  <si>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</si>
  <si>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</si>
  <si>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</si>
  <si>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</si>
  <si>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</si>
  <si>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</si>
  <si>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</si>
  <si>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</si>
  <si>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</si>
  <si>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</si>
  <si>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</si>
  <si>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</si>
  <si>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</si>
  <si>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</si>
  <si>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</si>
  <si>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</si>
  <si>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</si>
  <si>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</si>
  <si>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</si>
  <si>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</si>
  <si>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</si>
  <si>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</si>
  <si>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</si>
  <si>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</si>
  <si>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</si>
  <si>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</si>
  <si>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</si>
  <si>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</si>
  <si>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</si>
  <si>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</si>
  <si>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</si>
  <si>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</si>
  <si>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</si>
  <si>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</si>
  <si>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</si>
  <si>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</si>
  <si>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</si>
  <si>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</si>
  <si>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</si>
  <si>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</si>
  <si>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</si>
  <si>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</si>
  <si>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</si>
  <si>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</si>
  <si>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</si>
  <si>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</si>
  <si>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</si>
  <si>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</si>
  <si>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</si>
  <si>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</si>
  <si>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</si>
  <si>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</si>
  <si>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</si>
  <si>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</si>
  <si>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</si>
  <si>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</si>
  <si>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</si>
  <si>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</si>
  <si>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</si>
  <si>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</si>
  <si>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</si>
  <si>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</si>
  <si>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</si>
  <si>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</si>
  <si>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</si>
  <si>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</si>
  <si>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</si>
  <si>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</si>
  <si>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</si>
  <si>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</si>
  <si>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</si>
  <si>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</si>
  <si>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</si>
  <si>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</si>
  <si>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</si>
  <si>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</si>
  <si>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</si>
  <si>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</si>
  <si>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</si>
  <si>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</si>
  <si>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</si>
  <si>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</si>
  <si>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</si>
  <si>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</si>
  <si>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</si>
  <si>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</si>
  <si>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</si>
  <si>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</si>
  <si>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</si>
  <si>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</si>
  <si>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</si>
  <si>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</si>
  <si>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</si>
  <si>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</si>
  <si>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</si>
  <si>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</si>
  <si>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</si>
  <si>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</si>
  <si>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</si>
  <si>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</si>
  <si>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</si>
  <si>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</si>
  <si>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</si>
  <si>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</si>
  <si>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</si>
  <si>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</si>
  <si>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</si>
  <si>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</si>
  <si>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</si>
  <si>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</si>
  <si>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</si>
  <si>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</si>
  <si>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</si>
  <si>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</si>
  <si>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</si>
  <si>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</si>
  <si>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</si>
  <si>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</si>
  <si>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</si>
  <si>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</si>
  <si>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</si>
  <si>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</si>
  <si>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</si>
  <si>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</si>
  <si>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</si>
  <si>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</si>
  <si>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</si>
  <si>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</si>
  <si>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</si>
  <si>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</si>
  <si>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</si>
  <si>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</si>
  <si>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</si>
  <si>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</si>
  <si>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</si>
  <si>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</si>
  <si>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</si>
  <si>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</si>
  <si>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</si>
  <si>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</si>
  <si>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</si>
  <si>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</si>
  <si>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</si>
  <si>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</si>
  <si>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</si>
  <si>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</si>
  <si>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</si>
  <si>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</si>
  <si>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</si>
  <si>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</si>
  <si>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</si>
  <si>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</si>
  <si>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</si>
  <si>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</si>
  <si>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</si>
  <si>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</si>
  <si>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</si>
  <si>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</si>
  <si>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</si>
  <si>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</si>
  <si>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</si>
  <si>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</si>
  <si>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</si>
  <si>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</si>
  <si>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</si>
  <si>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</si>
  <si>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</si>
  <si>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</si>
  <si>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</si>
  <si>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</si>
  <si>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</si>
  <si>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</si>
  <si>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</si>
  <si>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</si>
  <si>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</si>
  <si>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</si>
  <si>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</si>
  <si>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</si>
  <si>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</si>
  <si>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</si>
  <si>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</si>
  <si>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</si>
  <si>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</si>
  <si>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</si>
  <si>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</si>
  <si>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</si>
  <si>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</si>
  <si>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</si>
  <si>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</si>
  <si>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</si>
  <si>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</si>
  <si>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</si>
  <si>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</si>
  <si>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</si>
  <si>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</si>
  <si>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</si>
  <si>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</si>
  <si>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</si>
  <si>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</si>
  <si>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</si>
  <si>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</si>
  <si>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</si>
  <si>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</si>
  <si>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</si>
  <si>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</si>
  <si>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</si>
  <si>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</si>
  <si>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</si>
  <si>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</si>
  <si>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</si>
  <si>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</si>
  <si>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</si>
  <si>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</si>
  <si>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</si>
  <si>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</si>
  <si>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</si>
  <si>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</si>
  <si>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</si>
  <si>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</si>
  <si>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</si>
  <si>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</si>
  <si>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</si>
  <si>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</si>
  <si>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</si>
  <si>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</si>
  <si>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</si>
  <si>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</si>
  <si>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</si>
  <si>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</si>
  <si>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</si>
  <si>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</si>
  <si>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</si>
  <si>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</si>
  <si>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</si>
  <si>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</si>
  <si>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</si>
  <si>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</si>
  <si>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</si>
  <si>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</si>
  <si>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</si>
  <si>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</si>
  <si>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</si>
  <si>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</si>
  <si>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</si>
  <si>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</si>
  <si>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</si>
  <si>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</si>
  <si>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</si>
  <si>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</si>
  <si>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</si>
  <si>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</si>
  <si>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</si>
  <si>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</si>
  <si>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</si>
  <si>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</si>
  <si>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</si>
  <si>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</si>
  <si>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</si>
  <si>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</si>
  <si>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</si>
  <si>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</si>
  <si>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</si>
  <si>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</si>
  <si>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</si>
  <si>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</si>
  <si>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</si>
  <si>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</si>
  <si>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</si>
  <si>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</si>
  <si>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</si>
  <si>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</si>
  <si>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</si>
  <si>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</si>
  <si>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</si>
  <si>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</si>
  <si>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</si>
  <si>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</si>
  <si>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</si>
  <si>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</si>
  <si>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</si>
  <si>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</si>
  <si>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</si>
  <si>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</si>
  <si>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</si>
  <si>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</si>
  <si>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</si>
  <si>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</si>
  <si>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</si>
  <si>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</si>
  <si>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</si>
  <si>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</si>
  <si>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</si>
  <si>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</si>
  <si>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</si>
  <si>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</si>
  <si>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</si>
  <si>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</si>
  <si>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</si>
  <si>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</si>
  <si>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</si>
  <si>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</si>
  <si>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</si>
  <si>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</si>
  <si>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</si>
  <si>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</si>
  <si>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</si>
  <si>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</si>
  <si>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</si>
  <si>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</si>
  <si>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</si>
  <si>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</si>
  <si>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</si>
  <si>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</si>
  <si>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</si>
  <si>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</si>
  <si>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</si>
  <si>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</si>
  <si>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</si>
  <si>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</si>
  <si>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</si>
  <si>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</si>
  <si>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</si>
  <si>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</si>
  <si>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</si>
  <si>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</si>
  <si>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</si>
  <si>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</si>
  <si>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</si>
  <si>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</si>
  <si>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</si>
  <si>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</si>
  <si>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</si>
  <si>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</si>
  <si>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</si>
  <si>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</si>
  <si>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</si>
  <si>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</si>
  <si>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</si>
  <si>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</si>
  <si>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</si>
  <si>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</si>
  <si>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</si>
  <si>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</si>
  <si>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</si>
  <si>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</si>
  <si>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</si>
  <si>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</si>
  <si>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</si>
  <si>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</si>
  <si>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</si>
  <si>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</si>
  <si>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</si>
  <si>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</si>
  <si>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</si>
  <si>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</si>
  <si>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</si>
  <si>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</si>
  <si>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</si>
  <si>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</si>
  <si>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</si>
  <si>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</si>
  <si>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</si>
  <si>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</si>
  <si>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</si>
  <si>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</si>
  <si>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</si>
  <si>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</si>
  <si>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</si>
  <si>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</si>
  <si>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</si>
  <si>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</si>
  <si>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</si>
  <si>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</si>
  <si>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</si>
  <si>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</si>
  <si>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</si>
  <si>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</si>
  <si>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</si>
  <si>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</si>
  <si>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</si>
  <si>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</si>
  <si>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</si>
  <si>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</si>
  <si>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</si>
  <si>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</si>
  <si>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</si>
  <si>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</si>
  <si>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</si>
  <si>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</si>
  <si>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</si>
  <si>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</si>
  <si>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</si>
  <si>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</si>
  <si>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</si>
  <si>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</si>
  <si>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</si>
  <si>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</si>
  <si>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</si>
  <si>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</si>
  <si>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</si>
  <si>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</si>
  <si>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</si>
  <si>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</si>
  <si>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</si>
  <si>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</si>
  <si>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</si>
  <si>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</si>
  <si>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</si>
  <si>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</si>
  <si>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</si>
  <si>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</si>
  <si>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</si>
  <si>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</si>
  <si>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</si>
  <si>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</si>
  <si>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</si>
  <si>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</si>
  <si>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</si>
  <si>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</si>
  <si>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</si>
  <si>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</si>
  <si>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</si>
  <si>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</si>
  <si>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</si>
  <si>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</si>
  <si>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</si>
  <si>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</si>
  <si>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</si>
  <si>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</si>
  <si>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</si>
  <si>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</si>
  <si>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</si>
  <si>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</si>
  <si>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</si>
  <si>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</si>
  <si>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</si>
  <si>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</si>
  <si>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</si>
  <si>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</si>
  <si>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</si>
  <si>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</si>
  <si>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</si>
  <si>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</si>
  <si>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</si>
  <si>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</si>
  <si>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</si>
  <si>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</si>
  <si>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</si>
  <si>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</si>
  <si>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</si>
  <si>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</si>
  <si>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</si>
  <si>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</si>
  <si>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</si>
  <si>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</si>
  <si>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</si>
  <si>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</si>
  <si>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</si>
  <si>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</si>
  <si>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</si>
  <si>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</si>
  <si>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</si>
  <si>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</si>
  <si>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</si>
  <si>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</si>
  <si>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</si>
  <si>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</si>
  <si>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</si>
  <si>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</si>
  <si>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</si>
  <si>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</si>
  <si>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</si>
  <si>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</si>
  <si>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</si>
  <si>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</si>
  <si>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</si>
  <si>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</si>
  <si>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</si>
  <si>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</si>
  <si>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</si>
  <si>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</si>
  <si>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</si>
  <si>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</si>
  <si>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</si>
  <si>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</si>
  <si>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</si>
  <si>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</si>
  <si>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</si>
  <si>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</si>
  <si>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</si>
  <si>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</si>
  <si>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</si>
  <si>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</si>
  <si>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</si>
  <si>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</si>
  <si>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</si>
  <si>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</si>
  <si>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</si>
  <si>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</si>
  <si>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</si>
  <si>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</si>
  <si>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</si>
  <si>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</si>
  <si>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</si>
  <si>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</si>
  <si>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</si>
  <si>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</si>
  <si>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</si>
  <si>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</si>
  <si>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</si>
  <si>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</si>
  <si>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</si>
  <si>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</si>
  <si>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</si>
  <si>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</si>
  <si>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</si>
  <si>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</si>
  <si>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</si>
  <si>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</si>
  <si>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</si>
  <si>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</si>
  <si>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</si>
  <si>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</si>
  <si>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</si>
  <si>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</si>
  <si>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</si>
  <si>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</si>
  <si>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</si>
  <si>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</si>
  <si>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</si>
  <si>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</si>
  <si>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</si>
  <si>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</si>
  <si>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</si>
  <si>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</si>
  <si>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</si>
  <si>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</si>
  <si>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</si>
  <si>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</si>
  <si>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</si>
  <si>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</si>
  <si>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</si>
  <si>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</si>
  <si>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</si>
  <si>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</si>
  <si>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</si>
  <si>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</si>
  <si>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</si>
  <si>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</si>
  <si>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</si>
  <si>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</si>
  <si>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</si>
  <si>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</si>
  <si>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</si>
  <si>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</si>
  <si>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</si>
  <si>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</si>
  <si>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</si>
  <si>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</si>
  <si>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</si>
  <si>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</si>
  <si>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</si>
  <si>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</si>
  <si>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</si>
  <si>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</si>
  <si>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</si>
  <si>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</si>
  <si>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</si>
  <si>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</si>
  <si>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</si>
  <si>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</si>
  <si>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</si>
  <si>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</si>
  <si>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</si>
  <si>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</si>
  <si>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</si>
  <si>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</si>
  <si>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</si>
  <si>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</si>
  <si>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</si>
  <si>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</si>
  <si>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</si>
  <si>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</si>
  <si>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</si>
  <si>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</si>
  <si>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</si>
  <si>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</si>
  <si>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</si>
  <si>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</si>
  <si>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</si>
  <si>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</si>
  <si>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</si>
  <si>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</si>
  <si>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</si>
  <si>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</si>
  <si>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</si>
  <si>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</si>
  <si>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</si>
  <si>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</si>
  <si>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</si>
  <si>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</si>
  <si>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</si>
  <si>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</si>
  <si>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</si>
  <si>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</si>
  <si>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</si>
  <si>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</si>
  <si>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</si>
  <si>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</si>
  <si>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</si>
  <si>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</si>
  <si>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</si>
  <si>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</si>
  <si>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</si>
  <si>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</si>
  <si>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</si>
  <si>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</si>
  <si>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</si>
  <si>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</si>
  <si>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</si>
  <si>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</si>
  <si>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</si>
  <si>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</si>
  <si>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</si>
  <si>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</si>
  <si>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</si>
  <si>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</si>
  <si>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</si>
  <si>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</si>
  <si>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</si>
  <si>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</si>
  <si>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</si>
  <si>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</si>
  <si>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</si>
  <si>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</si>
  <si>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</si>
  <si>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</si>
  <si>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</si>
  <si>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</si>
  <si>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</si>
  <si>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</si>
  <si>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</si>
  <si>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</si>
  <si>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</si>
  <si>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</si>
  <si>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</si>
  <si>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</si>
  <si>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</si>
  <si>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</si>
  <si>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</si>
  <si>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</si>
  <si>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</si>
  <si>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</si>
  <si>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</si>
  <si>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</si>
  <si>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</si>
  <si>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</si>
  <si>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</si>
  <si>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</si>
  <si>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</si>
  <si>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</si>
  <si>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</si>
  <si>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</si>
  <si>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</si>
  <si>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</si>
  <si>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</si>
  <si>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</si>
  <si>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</si>
  <si>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</si>
  <si>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</si>
  <si>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</si>
  <si>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</si>
  <si>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</si>
  <si>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</si>
  <si>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</si>
  <si>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</si>
  <si>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</si>
  <si>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</si>
  <si>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</si>
  <si>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</si>
  <si>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</si>
  <si>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</si>
  <si>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</si>
  <si>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</si>
  <si>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</si>
  <si>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</si>
  <si>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</si>
  <si>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</si>
  <si>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</si>
  <si>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</si>
  <si>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</si>
  <si>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</si>
  <si>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</si>
  <si>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</si>
  <si>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</si>
  <si>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</si>
  <si>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</si>
  <si>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</si>
  <si>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</si>
  <si>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</si>
  <si>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</si>
  <si>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</si>
  <si>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</si>
  <si>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</si>
  <si>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</si>
  <si>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</si>
  <si>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</si>
  <si>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</si>
  <si>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</si>
  <si>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</si>
  <si>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</si>
  <si>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</si>
  <si>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</si>
  <si>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</si>
  <si>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</si>
  <si>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</si>
  <si>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</si>
  <si>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</si>
  <si>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</si>
  <si>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</si>
  <si>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</si>
  <si>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</si>
  <si>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</si>
  <si>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</si>
  <si>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</si>
  <si>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</si>
  <si>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</si>
  <si>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</si>
  <si>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</si>
  <si>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</si>
  <si>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</si>
  <si>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</si>
  <si>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</si>
  <si>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</si>
  <si>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</si>
  <si>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</si>
  <si>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</si>
  <si>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</si>
  <si>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</si>
  <si>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</si>
  <si>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</si>
  <si>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</si>
  <si>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</si>
  <si>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</si>
  <si>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</si>
  <si>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</si>
  <si>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</si>
  <si>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</si>
  <si>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</si>
  <si>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</si>
  <si>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</si>
  <si>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</si>
  <si>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</si>
  <si>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</si>
  <si>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</si>
  <si>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</si>
  <si>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</si>
  <si>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</si>
  <si>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</si>
  <si>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</si>
  <si>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</si>
  <si>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</si>
  <si>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</si>
  <si>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</si>
  <si>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</si>
  <si>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</si>
  <si>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</si>
  <si>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</si>
  <si>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</si>
  <si>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</si>
  <si>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</si>
  <si>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</si>
  <si>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</si>
  <si>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</si>
  <si>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</si>
  <si>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</si>
  <si>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</si>
  <si>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</si>
  <si>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</si>
  <si>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</si>
  <si>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</si>
  <si>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</si>
  <si>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</si>
  <si>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</si>
  <si>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</si>
  <si>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</si>
  <si>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</si>
  <si>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</si>
  <si>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</si>
  <si>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</si>
  <si>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</si>
  <si>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</si>
  <si>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</si>
  <si>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</si>
  <si>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</si>
  <si>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</si>
  <si>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</si>
  <si>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</si>
  <si>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</si>
  <si>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</si>
  <si>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</si>
  <si>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</si>
  <si>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</si>
  <si>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</si>
  <si>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</si>
  <si>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</si>
  <si>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</si>
  <si>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</si>
  <si>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</si>
  <si>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</si>
  <si>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</si>
  <si>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</si>
  <si>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</si>
  <si>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</si>
  <si>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</si>
  <si>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</si>
  <si>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</si>
  <si>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</si>
  <si>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</si>
  <si>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</si>
  <si>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</si>
  <si>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</si>
  <si>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</si>
  <si>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</si>
  <si>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</si>
  <si>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</si>
  <si>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</si>
  <si>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</si>
  <si>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</si>
  <si>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</si>
  <si>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</si>
  <si>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</si>
  <si>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</si>
  <si>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</si>
  <si>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</si>
  <si>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</si>
  <si>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</si>
  <si>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</si>
  <si>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</si>
  <si>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</si>
  <si>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</si>
  <si>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</si>
  <si>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</si>
  <si>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</si>
  <si>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</si>
  <si>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</si>
  <si>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</si>
  <si>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</si>
  <si>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</si>
  <si>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</si>
  <si>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</si>
  <si>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</si>
  <si>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</si>
  <si>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</si>
  <si>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</si>
  <si>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</si>
  <si>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</si>
  <si>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</si>
  <si>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</si>
  <si>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</si>
  <si>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</si>
  <si>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</si>
  <si>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</si>
  <si>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</si>
  <si>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</si>
  <si>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</si>
  <si>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</si>
  <si>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</si>
  <si>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</si>
  <si>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</si>
  <si>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</si>
  <si>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</si>
  <si>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</si>
  <si>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</si>
  <si>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</si>
  <si>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</si>
  <si>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</si>
  <si>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</si>
  <si>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</si>
  <si>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</si>
  <si>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</si>
  <si>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</si>
  <si>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</si>
  <si>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</si>
  <si>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</si>
  <si>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</si>
  <si>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</si>
  <si>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</si>
  <si>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</si>
  <si>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</si>
  <si>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</si>
  <si>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</si>
  <si>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</si>
  <si>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</si>
  <si>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</si>
  <si>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</si>
  <si>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</si>
  <si>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</si>
  <si>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</si>
  <si>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</si>
  <si>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</si>
  <si>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</si>
  <si>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</si>
  <si>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</si>
  <si>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</si>
  <si>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</si>
  <si>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</si>
  <si>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</si>
  <si>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</si>
  <si>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</si>
  <si>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</si>
  <si>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</si>
  <si>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</si>
  <si>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</si>
  <si>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</si>
  <si>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</si>
  <si>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</si>
  <si>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</si>
  <si>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</si>
  <si>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</si>
  <si>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</si>
  <si>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</si>
  <si>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</si>
  <si>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</si>
  <si>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</si>
  <si>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</si>
  <si>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</si>
  <si>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</si>
  <si>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</si>
  <si>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</si>
  <si>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</si>
  <si>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</si>
  <si>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</si>
  <si>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</si>
  <si>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</si>
  <si>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</si>
  <si>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</si>
  <si>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</si>
  <si>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</si>
  <si>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</si>
  <si>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</si>
  <si>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</si>
  <si>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</si>
  <si>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</si>
  <si>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</si>
  <si>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</si>
  <si>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</si>
  <si>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</si>
  <si>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</si>
  <si>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</si>
  <si>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</si>
  <si>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</si>
  <si>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</si>
  <si>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</si>
  <si>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</si>
  <si>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</si>
  <si>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</si>
  <si>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</si>
  <si>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</si>
  <si>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</si>
  <si>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</si>
  <si>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</si>
  <si>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</si>
  <si>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</si>
  <si>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</si>
  <si>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</si>
  <si>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</si>
  <si>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</si>
  <si>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</si>
  <si>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</si>
  <si>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</si>
  <si>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</si>
  <si>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</si>
  <si>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</si>
  <si>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</si>
  <si>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</si>
  <si>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</si>
  <si>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</si>
  <si>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</si>
  <si>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</si>
  <si>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</si>
  <si>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</si>
  <si>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</si>
  <si>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</si>
  <si>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</si>
  <si>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</si>
  <si>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</si>
  <si>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</si>
  <si>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</si>
  <si>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</si>
  <si>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</si>
  <si>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</si>
  <si>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</si>
  <si>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</si>
  <si>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</si>
  <si>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</si>
  <si>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</si>
  <si>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</si>
  <si>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</si>
  <si>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</si>
  <si>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</si>
  <si>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</si>
  <si>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</si>
  <si>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</si>
  <si>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</si>
  <si>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</si>
  <si>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</si>
  <si>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</si>
  <si>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</si>
  <si>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</si>
  <si>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</si>
  <si>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</si>
  <si>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</si>
  <si>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</si>
  <si>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</si>
  <si>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</si>
  <si>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</si>
  <si>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</si>
  <si>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</si>
  <si>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</si>
  <si>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</si>
  <si>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</si>
  <si>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</si>
  <si>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</si>
  <si>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</si>
  <si>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</si>
  <si>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</si>
  <si>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</si>
  <si>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</si>
  <si>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</si>
  <si>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</si>
  <si>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</si>
  <si>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</si>
  <si>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</si>
  <si>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</si>
  <si>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</si>
  <si>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</si>
  <si>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</si>
  <si>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</si>
  <si>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</si>
  <si>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</si>
  <si>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</si>
  <si>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</si>
  <si>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</si>
  <si>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</si>
  <si>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</si>
  <si>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</si>
  <si>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</si>
  <si>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</si>
  <si>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</si>
  <si>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</si>
  <si>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</si>
  <si>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</si>
  <si>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</si>
  <si>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</si>
  <si>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</si>
  <si>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</si>
  <si>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</si>
  <si>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</si>
  <si>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</si>
  <si>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</si>
  <si>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</si>
  <si>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</si>
  <si>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</si>
  <si>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</si>
  <si>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</si>
  <si>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</si>
  <si>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</si>
  <si>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</si>
  <si>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</si>
  <si>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</si>
  <si>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</si>
  <si>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</si>
  <si>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</si>
  <si>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</si>
  <si>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</si>
  <si>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</si>
  <si>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</si>
  <si>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</si>
  <si>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</si>
  <si>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</si>
  <si>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</si>
  <si>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</si>
  <si>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</si>
  <si>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</si>
  <si>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</si>
  <si>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</si>
  <si>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</si>
  <si>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</si>
  <si>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</si>
  <si>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</si>
  <si>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</si>
  <si>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</si>
  <si>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</si>
  <si>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</si>
  <si>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</si>
  <si>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</si>
  <si>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</si>
  <si>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</si>
  <si>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</si>
  <si>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</si>
  <si>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</si>
  <si>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</si>
  <si>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</si>
  <si>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</si>
  <si>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</si>
  <si>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</si>
  <si>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</si>
  <si>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</si>
  <si>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</si>
  <si>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</si>
  <si>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</si>
  <si>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</si>
  <si>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</si>
  <si>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</si>
  <si>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</si>
  <si>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</si>
  <si>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</si>
  <si>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</si>
  <si>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</si>
  <si>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</si>
  <si>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</si>
  <si>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</si>
  <si>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</si>
  <si>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</si>
  <si>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</si>
  <si>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</si>
  <si>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</si>
  <si>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</si>
  <si>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</si>
  <si>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</si>
  <si>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</si>
  <si>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</si>
  <si>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</si>
  <si>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</si>
  <si>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</si>
  <si>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</si>
  <si>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</si>
  <si>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</si>
  <si>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</si>
  <si>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</si>
  <si>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</si>
  <si>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</si>
  <si>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</si>
  <si>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</si>
  <si>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</si>
  <si>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</si>
  <si>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</si>
  <si>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</si>
  <si>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</si>
  <si>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</si>
  <si>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</si>
  <si>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</si>
  <si>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</si>
  <si>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</si>
  <si>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</si>
  <si>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</si>
  <si>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</si>
  <si>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</si>
  <si>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</si>
  <si>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</si>
  <si>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</si>
  <si>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</si>
  <si>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</si>
  <si>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</si>
  <si>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</si>
  <si>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</si>
  <si>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</si>
  <si>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</si>
  <si>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</si>
  <si>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</si>
  <si>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</si>
  <si>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</si>
  <si>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</si>
  <si>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</si>
  <si>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</si>
  <si>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</si>
  <si>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</si>
  <si>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</si>
  <si>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</si>
  <si>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</si>
  <si>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</si>
  <si>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</si>
  <si>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</si>
  <si>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</si>
  <si>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</si>
  <si>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</si>
  <si>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</si>
  <si>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</si>
  <si>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</si>
  <si>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</si>
  <si>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</si>
  <si>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</si>
  <si>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</si>
  <si>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</si>
  <si>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</si>
  <si>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</si>
  <si>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</si>
  <si>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</si>
  <si>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</si>
  <si>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</si>
  <si>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</si>
  <si>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</si>
  <si>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</si>
  <si>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</si>
  <si>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</si>
  <si>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</si>
  <si>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</si>
  <si>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</si>
  <si>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</si>
  <si>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</si>
  <si>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</si>
  <si>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</si>
  <si>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</si>
  <si>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</si>
  <si>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</si>
  <si>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</si>
  <si>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</si>
  <si>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</si>
  <si>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</si>
  <si>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</si>
  <si>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</si>
  <si>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</si>
  <si>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</si>
  <si>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</si>
  <si>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</si>
  <si>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</si>
  <si>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</si>
  <si>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</si>
  <si>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</si>
  <si>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</si>
  <si>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</si>
  <si>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</si>
  <si>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</si>
  <si>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</si>
  <si>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</si>
  <si>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</si>
  <si>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</si>
  <si>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</si>
  <si>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</si>
  <si>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</si>
  <si>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</si>
  <si>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</si>
  <si>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</si>
  <si>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</si>
  <si>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</si>
  <si>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</si>
  <si>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</si>
  <si>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</si>
  <si>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</si>
  <si>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</si>
  <si>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</si>
  <si>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</si>
  <si>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</si>
  <si>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</si>
  <si>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</si>
  <si>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</si>
  <si>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</si>
  <si>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</si>
  <si>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</si>
  <si>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</si>
  <si>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</si>
  <si>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</si>
  <si>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</si>
  <si>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</si>
  <si>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</si>
  <si>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</si>
  <si>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</si>
  <si>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</si>
  <si>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</si>
  <si>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</si>
  <si>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</si>
  <si>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</si>
  <si>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</si>
  <si>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</si>
  <si>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</si>
  <si>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</si>
  <si>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</si>
  <si>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</si>
  <si>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</si>
  <si>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</si>
  <si>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</si>
  <si>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</si>
  <si>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</si>
  <si>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</si>
  <si>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</si>
  <si>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</si>
  <si>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</si>
  <si>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</si>
  <si>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</si>
  <si>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</si>
  <si>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</si>
  <si>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</si>
  <si>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</si>
  <si>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</si>
  <si>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</si>
  <si>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</si>
  <si>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</si>
  <si>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</si>
  <si>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</si>
  <si>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</si>
  <si>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</si>
  <si>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</si>
  <si>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</si>
  <si>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</si>
  <si>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</si>
  <si>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</si>
  <si>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</si>
  <si>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</si>
  <si>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</si>
  <si>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</si>
  <si>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</si>
  <si>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</si>
  <si>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</si>
  <si>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</si>
  <si>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</si>
  <si>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</si>
  <si>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</si>
  <si>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</si>
  <si>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</si>
  <si>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</si>
  <si>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</si>
  <si>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</si>
  <si>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</si>
  <si>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</si>
  <si>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</si>
  <si>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</si>
  <si>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</si>
  <si>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</si>
  <si>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</si>
  <si>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</si>
  <si>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</si>
  <si>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</si>
  <si>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</si>
  <si>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</si>
  <si>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</si>
  <si>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</si>
  <si>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</si>
  <si>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</si>
  <si>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</si>
  <si>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</si>
  <si>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</si>
  <si>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</si>
  <si>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</si>
  <si>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</si>
  <si>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</si>
  <si>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</si>
  <si>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</si>
  <si>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</si>
  <si>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</si>
  <si>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</si>
  <si>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</si>
  <si>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</si>
  <si>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</si>
  <si>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</si>
  <si>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</si>
  <si>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</si>
  <si>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</si>
  <si>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</si>
  <si>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</si>
  <si>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</si>
  <si>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</si>
  <si>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</si>
  <si>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</si>
  <si>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</si>
  <si>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</si>
  <si>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</si>
  <si>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</si>
  <si>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</si>
  <si>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</si>
  <si>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</si>
  <si>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</si>
  <si>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</si>
  <si>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</si>
  <si>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</si>
  <si>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</si>
  <si>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</si>
  <si>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</si>
  <si>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</si>
  <si>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</si>
  <si>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</si>
  <si>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</si>
  <si>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</si>
  <si>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</si>
  <si>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</si>
  <si>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</si>
  <si>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</si>
  <si>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</si>
  <si>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</si>
  <si>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</si>
  <si>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</si>
  <si>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</si>
  <si>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</si>
  <si>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</si>
  <si>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</si>
  <si>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</si>
  <si>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</si>
  <si>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</si>
  <si>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</si>
  <si>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</si>
  <si>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</si>
  <si>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</si>
  <si>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</si>
  <si>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</si>
  <si>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</si>
  <si>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</si>
  <si>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</si>
  <si>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</si>
  <si>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</si>
  <si>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</si>
  <si>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</si>
  <si>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</si>
  <si>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</si>
  <si>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</si>
  <si>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</si>
  <si>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</si>
  <si>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</si>
  <si>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</si>
  <si>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</si>
  <si>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</si>
  <si>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</si>
  <si>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</si>
  <si>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</si>
  <si>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</si>
  <si>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</si>
  <si>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</si>
  <si>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</si>
  <si>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</si>
  <si>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</si>
  <si>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</si>
  <si>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</si>
  <si>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</si>
  <si>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</si>
  <si>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</si>
  <si>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</si>
  <si>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</si>
  <si>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</si>
  <si>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</si>
  <si>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</si>
  <si>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</si>
  <si>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</si>
  <si>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</si>
  <si>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</si>
  <si>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</si>
  <si>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</si>
  <si>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</si>
  <si>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</si>
  <si>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</si>
  <si>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</si>
  <si>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</si>
  <si>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</si>
  <si>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</si>
  <si>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</si>
  <si>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</si>
  <si>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</si>
  <si>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</si>
  <si>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</si>
  <si>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</si>
  <si>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</si>
  <si>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</si>
  <si>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</si>
  <si>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</si>
  <si>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</si>
  <si>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</si>
  <si>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</si>
  <si>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</si>
  <si>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</si>
  <si>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</si>
  <si>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</si>
  <si>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</si>
  <si>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</si>
  <si>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</si>
  <si>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</si>
  <si>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</si>
  <si>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</si>
  <si>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</si>
  <si>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</si>
  <si>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</si>
  <si>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</si>
  <si>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</si>
  <si>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</si>
  <si>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</si>
  <si>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</si>
  <si>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</si>
  <si>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</si>
  <si>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</si>
  <si>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</si>
  <si>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</si>
  <si>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</si>
  <si>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</si>
  <si>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</si>
  <si>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</si>
  <si>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</si>
  <si>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</si>
  <si>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</si>
  <si>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</si>
  <si>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</si>
  <si>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</si>
  <si>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</si>
  <si>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</si>
  <si>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</si>
  <si>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</si>
  <si>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</si>
  <si>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</si>
  <si>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</si>
  <si>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</si>
  <si>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</si>
  <si>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</si>
  <si>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</si>
  <si>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</si>
  <si>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</si>
  <si>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</si>
  <si>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</si>
  <si>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</si>
  <si>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</si>
  <si>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</si>
  <si>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</si>
  <si>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</si>
  <si>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</si>
  <si>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</si>
  <si>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</si>
  <si>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</si>
  <si>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</si>
  <si>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</si>
  <si>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</si>
  <si>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</si>
  <si>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</si>
  <si>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</si>
  <si>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</si>
  <si>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</si>
  <si>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</si>
  <si>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</si>
  <si>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</si>
  <si>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</si>
  <si>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</si>
  <si>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</si>
  <si>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</si>
  <si>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</si>
  <si>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</si>
  <si>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</si>
  <si>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</si>
  <si>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</si>
  <si>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</si>
  <si>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</si>
  <si>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</si>
  <si>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</si>
  <si>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</si>
  <si>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</si>
  <si>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</si>
  <si>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</si>
  <si>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</si>
  <si>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</si>
  <si>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</si>
  <si>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</si>
  <si>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</si>
  <si>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</si>
  <si>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</si>
  <si>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</si>
  <si>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</si>
  <si>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</si>
  <si>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</si>
  <si>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</si>
  <si>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</si>
  <si>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</si>
  <si>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</si>
  <si>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</si>
  <si>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</si>
  <si>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</si>
  <si>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</si>
  <si>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</si>
  <si>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</si>
  <si>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</si>
  <si>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</si>
  <si>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</si>
  <si>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</si>
  <si>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</si>
  <si>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</si>
  <si>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</si>
  <si>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</si>
  <si>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</si>
  <si>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</si>
  <si>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</si>
  <si>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</si>
  <si>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</si>
  <si>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</si>
  <si>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</si>
  <si>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</si>
  <si>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</si>
  <si>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</si>
  <si>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</si>
  <si>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</si>
  <si>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</si>
  <si>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</si>
  <si>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</si>
  <si>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</si>
  <si>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</si>
  <si>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</si>
  <si>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</si>
  <si>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</si>
  <si>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</si>
  <si>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</si>
  <si>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</si>
  <si>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</si>
  <si>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</si>
  <si>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</si>
  <si>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</si>
  <si>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</si>
  <si>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</si>
  <si>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</si>
  <si>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</si>
  <si>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</si>
  <si>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</si>
  <si>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</si>
  <si>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</si>
  <si>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</si>
  <si>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</si>
  <si>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</si>
  <si>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</si>
  <si>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</si>
  <si>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</si>
  <si>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</si>
  <si>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</si>
  <si>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</si>
  <si>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</si>
  <si>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</si>
  <si>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</si>
  <si>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</si>
  <si>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</si>
  <si>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</si>
  <si>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</si>
  <si>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</si>
  <si>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</si>
  <si>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</si>
  <si>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</si>
  <si>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</si>
  <si>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</si>
  <si>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</si>
  <si>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</si>
  <si>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</si>
  <si>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</si>
  <si>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</si>
  <si>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</si>
  <si>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</si>
  <si>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</si>
  <si>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</si>
  <si>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</si>
  <si>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</si>
  <si>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</si>
  <si>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</si>
  <si>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</si>
  <si>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</si>
  <si>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</si>
  <si>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</si>
  <si>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</si>
  <si>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</si>
  <si>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</si>
  <si>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</si>
  <si>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</si>
  <si>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</si>
  <si>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</si>
  <si>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</si>
  <si>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</si>
  <si>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</si>
  <si>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</si>
  <si>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</si>
  <si>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</si>
  <si>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</si>
  <si>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</si>
  <si>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</si>
  <si>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</si>
  <si>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</si>
  <si>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</si>
  <si>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</si>
  <si>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</si>
  <si>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</si>
  <si>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</si>
  <si>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</si>
  <si>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</si>
  <si>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</si>
  <si>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</si>
  <si>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</si>
  <si>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</si>
  <si>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</si>
  <si>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</si>
  <si>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</si>
  <si>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</si>
  <si>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</si>
  <si>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</si>
  <si>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</si>
  <si>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</si>
  <si>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</si>
  <si>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</si>
  <si>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</si>
  <si>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</si>
  <si>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</si>
  <si>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</si>
  <si>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</si>
  <si>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</si>
  <si>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</si>
  <si>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</si>
  <si>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</si>
  <si>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</si>
  <si>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</si>
  <si>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</si>
  <si>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</si>
  <si>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</si>
  <si>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</si>
  <si>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</si>
  <si>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</si>
  <si>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</si>
  <si>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</si>
  <si>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</si>
  <si>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</si>
  <si>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</si>
  <si>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</si>
  <si>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</si>
  <si>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</si>
  <si>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</si>
  <si>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</si>
  <si>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</si>
  <si>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</si>
  <si>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</si>
  <si>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</si>
  <si>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</si>
  <si>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</si>
  <si>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</si>
  <si>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</si>
  <si>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</si>
  <si>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</si>
  <si>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</si>
  <si>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</si>
  <si>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</si>
  <si>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</si>
  <si>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</si>
  <si>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</si>
  <si>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</si>
  <si>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</si>
  <si>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</si>
  <si>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</si>
  <si>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</si>
  <si>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</si>
  <si>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</si>
  <si>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</si>
  <si>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</si>
  <si>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</si>
  <si>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</si>
  <si>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</si>
  <si>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</si>
  <si>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</si>
  <si>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</si>
  <si>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</si>
  <si>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</si>
  <si>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</si>
  <si>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</si>
  <si>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</si>
  <si>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</si>
  <si>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</si>
  <si>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</si>
  <si>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</si>
  <si>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</si>
  <si>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</si>
  <si>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</si>
  <si>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</si>
  <si>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</si>
  <si>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</si>
  <si>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</si>
  <si>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</si>
  <si>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</si>
  <si>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</si>
  <si>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</si>
  <si>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</si>
  <si>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</si>
  <si>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</si>
  <si>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</si>
  <si>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</si>
  <si>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</si>
  <si>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</si>
  <si>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</si>
  <si>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</si>
  <si>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</si>
  <si>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</si>
  <si>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</si>
  <si>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</si>
  <si>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</si>
  <si>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</si>
  <si>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</si>
  <si>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</si>
  <si>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</si>
  <si>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</si>
  <si>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</si>
  <si>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</si>
  <si>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</si>
  <si>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</si>
  <si>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</si>
  <si>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</si>
  <si>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</si>
  <si>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</si>
  <si>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</si>
  <si>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</si>
  <si>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</si>
  <si>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</si>
  <si>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</si>
  <si>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</si>
  <si>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</si>
  <si>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</si>
  <si>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</si>
  <si>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</si>
  <si>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</si>
  <si>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</si>
  <si>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</si>
  <si>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</si>
  <si>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</si>
  <si>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</si>
  <si>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</si>
  <si>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</si>
  <si>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</si>
  <si>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</si>
  <si>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</si>
  <si>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</si>
  <si>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</si>
  <si>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</si>
  <si>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</si>
  <si>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</si>
  <si>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</si>
  <si>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</si>
  <si>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</si>
  <si>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</si>
  <si>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</si>
  <si>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</si>
  <si>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</si>
  <si>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</si>
  <si>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</si>
  <si>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</si>
  <si>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</si>
  <si>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</si>
  <si>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</si>
  <si>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</si>
  <si>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</si>
  <si>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</si>
  <si>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</si>
  <si>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</si>
  <si>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</si>
  <si>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</si>
  <si>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</si>
  <si>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</si>
  <si>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</si>
  <si>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</si>
  <si>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</si>
  <si>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</si>
  <si>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</si>
  <si>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</si>
  <si>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</si>
  <si>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</si>
  <si>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</si>
  <si>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</si>
  <si>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</si>
  <si>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</si>
  <si>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</si>
  <si>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</si>
  <si>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</si>
  <si>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</si>
  <si>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</si>
  <si>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</si>
  <si>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</si>
  <si>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</si>
  <si>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</si>
  <si>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</si>
  <si>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</si>
  <si>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</si>
  <si>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</si>
  <si>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</si>
  <si>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</si>
  <si>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</si>
  <si>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</si>
  <si>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</si>
  <si>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</si>
  <si>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</si>
  <si>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</si>
  <si>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</si>
  <si>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</si>
  <si>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</si>
  <si>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</si>
  <si>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</si>
  <si>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</si>
  <si>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</si>
  <si>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</si>
  <si>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</si>
  <si>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</si>
  <si>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</si>
  <si>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</si>
  <si>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</si>
  <si>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</si>
  <si>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</si>
  <si>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</si>
  <si>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</si>
  <si>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</si>
  <si>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</si>
  <si>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</si>
  <si>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</si>
  <si>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</si>
  <si>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</si>
  <si>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</si>
  <si>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</si>
  <si>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</si>
  <si>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</si>
  <si>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</si>
  <si>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</si>
  <si>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</si>
  <si>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</si>
  <si>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</si>
  <si>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</si>
  <si>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</si>
  <si>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</si>
  <si>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</si>
  <si>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</si>
  <si>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</si>
  <si>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</si>
  <si>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</si>
  <si>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</si>
  <si>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</si>
  <si>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</si>
  <si>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</si>
  <si>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</si>
  <si>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</si>
  <si>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</si>
  <si>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</si>
  <si>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</si>
  <si>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</si>
  <si>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</si>
  <si>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</si>
  <si>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</si>
  <si>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</si>
  <si>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</si>
  <si>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</si>
  <si>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</si>
  <si>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</si>
  <si>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</si>
  <si>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</si>
  <si>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</si>
  <si>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</si>
  <si>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</si>
  <si>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</si>
  <si>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</si>
  <si>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</si>
  <si>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</si>
  <si>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</si>
  <si>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</si>
  <si>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</si>
  <si>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</si>
  <si>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</si>
  <si>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</si>
  <si>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</si>
  <si>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</si>
  <si>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</si>
  <si>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</si>
  <si>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</si>
  <si>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</si>
  <si>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</si>
  <si>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</si>
  <si>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</si>
  <si>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</si>
  <si>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</si>
  <si>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</si>
  <si>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</si>
  <si>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</si>
  <si>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</si>
  <si>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</si>
  <si>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</si>
  <si>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</si>
  <si>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</si>
  <si>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</si>
  <si>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</si>
  <si>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</si>
  <si>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</si>
  <si>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</si>
  <si>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</si>
  <si>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</si>
  <si>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</si>
  <si>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</si>
  <si>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</si>
  <si>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</si>
  <si>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</si>
  <si>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</si>
  <si>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</si>
  <si>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</si>
  <si>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</si>
  <si>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</si>
  <si>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</si>
  <si>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</si>
  <si>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</si>
  <si>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</si>
  <si>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</si>
  <si>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</si>
  <si>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</si>
  <si>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</si>
  <si>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</si>
  <si>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</si>
  <si>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</si>
  <si>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</si>
  <si>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</si>
  <si>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</si>
  <si>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</si>
  <si>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</si>
  <si>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</si>
  <si>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</si>
  <si>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</si>
  <si>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</si>
  <si>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</si>
  <si>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</si>
  <si>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</si>
  <si>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</si>
  <si>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</si>
  <si>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</si>
  <si>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</si>
  <si>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</si>
  <si>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</si>
  <si>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</si>
  <si>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</si>
  <si>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</si>
  <si>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</si>
  <si>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</si>
  <si>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</si>
  <si>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</si>
  <si>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</si>
  <si>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</si>
  <si>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</si>
  <si>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</si>
  <si>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</si>
  <si>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</si>
  <si>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</si>
  <si>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</si>
  <si>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</si>
  <si>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</si>
  <si>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</si>
  <si>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</si>
  <si>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</si>
  <si>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</si>
  <si>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</si>
  <si>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</si>
  <si>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</si>
  <si>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</si>
  <si>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</si>
  <si>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</si>
  <si>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</si>
  <si>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</si>
  <si>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</si>
  <si>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</si>
  <si>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</si>
  <si>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</si>
  <si>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</si>
  <si>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</si>
  <si>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</si>
  <si>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</si>
  <si>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</si>
  <si>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</si>
  <si>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</si>
  <si>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</si>
  <si>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</si>
  <si>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</si>
  <si>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</si>
  <si>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</si>
  <si>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</si>
  <si>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</si>
  <si>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</si>
  <si>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</si>
  <si>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</si>
  <si>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</si>
  <si>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</si>
  <si>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</si>
  <si>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</si>
  <si>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</si>
  <si>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</si>
  <si>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</si>
  <si>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</si>
  <si>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</si>
  <si>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</si>
  <si>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</si>
  <si>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</si>
  <si>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</si>
  <si>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</si>
  <si>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</si>
  <si>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</si>
  <si>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</si>
  <si>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</si>
  <si>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</si>
  <si>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</si>
  <si>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</si>
  <si>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</si>
  <si>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</si>
  <si>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</si>
  <si>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</si>
  <si>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</si>
  <si>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</si>
  <si>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</si>
  <si>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</si>
  <si>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</si>
  <si>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</si>
  <si>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</si>
  <si>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</si>
  <si>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</si>
  <si>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</si>
  <si>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</si>
  <si>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</si>
  <si>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</si>
  <si>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</si>
  <si>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</si>
  <si>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</si>
  <si>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</si>
  <si>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</si>
  <si>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</si>
  <si>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</si>
  <si>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</si>
  <si>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</si>
  <si>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</si>
  <si>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</si>
  <si>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</si>
  <si>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</si>
  <si>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</si>
  <si>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</si>
  <si>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</si>
  <si>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</si>
  <si>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</si>
  <si>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</si>
  <si>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</si>
  <si>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</si>
  <si>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</si>
  <si>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</si>
  <si>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</si>
  <si>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</si>
  <si>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</si>
  <si>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</si>
  <si>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</si>
  <si>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</si>
  <si>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</si>
  <si>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</si>
  <si>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</si>
  <si>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</si>
  <si>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</si>
  <si>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</si>
  <si>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</si>
  <si>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</si>
  <si>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</si>
  <si>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</si>
  <si>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</si>
  <si>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</si>
  <si>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</si>
  <si>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</si>
  <si>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</si>
  <si>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</si>
  <si>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</si>
  <si>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</si>
  <si>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</si>
  <si>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</si>
  <si>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</si>
  <si>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</si>
  <si>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</si>
  <si>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</si>
  <si>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</si>
  <si>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</si>
  <si>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</si>
  <si>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</si>
  <si>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</si>
  <si>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</si>
  <si>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</si>
  <si>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</si>
  <si>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</si>
  <si>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</si>
  <si>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</si>
  <si>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</si>
  <si>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</si>
  <si>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</si>
  <si>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</si>
  <si>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</si>
  <si>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</si>
  <si>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</si>
  <si>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</si>
  <si>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</si>
  <si>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</si>
  <si>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</si>
  <si>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</si>
  <si>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</si>
  <si>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</si>
  <si>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</si>
  <si>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</si>
  <si>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</si>
  <si>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</si>
  <si>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</si>
  <si>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</si>
  <si>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</si>
  <si>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</si>
  <si>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</si>
  <si>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</si>
  <si>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</si>
  <si>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</si>
  <si>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</si>
  <si>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</si>
  <si>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</si>
  <si>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</si>
  <si>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</si>
  <si>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</si>
  <si>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</si>
  <si>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</si>
  <si>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</si>
  <si>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</si>
  <si>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</si>
  <si>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</si>
  <si>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</si>
  <si>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</si>
  <si>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</si>
  <si>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</si>
  <si>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</si>
  <si>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</si>
  <si>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</si>
  <si>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</si>
  <si>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</si>
  <si>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</si>
  <si>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</si>
  <si>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</si>
  <si>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</si>
  <si>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</si>
  <si>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</si>
  <si>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</si>
  <si>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</si>
  <si>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</si>
  <si>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</si>
  <si>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</si>
  <si>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</si>
  <si>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</si>
  <si>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</si>
  <si>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</si>
  <si>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</si>
  <si>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</si>
  <si>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</si>
  <si>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</si>
  <si>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</si>
  <si>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</si>
  <si>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</si>
  <si>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</si>
  <si>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</si>
  <si>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</si>
  <si>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</si>
  <si>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</si>
  <si>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</si>
  <si>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</si>
  <si>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</si>
  <si>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</si>
  <si>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</si>
  <si>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</si>
  <si>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</si>
  <si>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</si>
  <si>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</si>
  <si>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</si>
  <si>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</si>
  <si>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</si>
  <si>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</si>
  <si>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</si>
  <si>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</si>
  <si>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</si>
  <si>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</si>
  <si>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</si>
  <si>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</si>
  <si>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</si>
  <si>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</si>
  <si>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</si>
  <si>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</si>
  <si>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</si>
  <si>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</si>
  <si>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</si>
  <si>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</si>
  <si>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</si>
  <si>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</si>
  <si>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</si>
  <si>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</si>
  <si>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</si>
  <si>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</si>
  <si>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</si>
  <si>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</si>
  <si>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</si>
  <si>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</si>
  <si>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</si>
  <si>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</si>
  <si>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</si>
  <si>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</si>
  <si>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</si>
  <si>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</si>
  <si>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</si>
  <si>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</si>
  <si>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</si>
  <si>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</si>
  <si>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</si>
  <si>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</si>
  <si>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</si>
  <si>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</si>
  <si>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</si>
  <si>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</si>
  <si>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</si>
  <si>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</si>
  <si>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</si>
  <si>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</si>
  <si>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</si>
  <si>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</si>
  <si>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</si>
  <si>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</si>
  <si>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</si>
  <si>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</si>
  <si>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</si>
  <si>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</si>
  <si>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</si>
  <si>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</si>
  <si>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</si>
  <si>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</si>
  <si>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</si>
  <si>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</si>
  <si>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</si>
  <si>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</si>
  <si>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</si>
  <si>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</si>
  <si>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</si>
  <si>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</si>
  <si>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</si>
  <si>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</si>
  <si>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</si>
  <si>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</si>
  <si>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</si>
  <si>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</si>
  <si>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</si>
  <si>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</si>
  <si>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</si>
  <si>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</si>
  <si>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</si>
  <si>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</si>
  <si>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</si>
  <si>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</si>
  <si>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</si>
  <si>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</si>
  <si>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</si>
  <si>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</si>
  <si>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</si>
  <si>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</si>
  <si>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</si>
  <si>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</si>
  <si>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</si>
  <si>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</si>
  <si>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</si>
  <si>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</si>
  <si>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</si>
  <si>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</si>
  <si>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</si>
  <si>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</si>
  <si>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</si>
  <si>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</si>
  <si>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</si>
  <si>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</si>
  <si>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</si>
  <si>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</si>
  <si>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</si>
  <si>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</si>
  <si>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</si>
  <si>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</si>
  <si>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</si>
  <si>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</si>
  <si>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</si>
  <si>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</si>
  <si>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</si>
  <si>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</si>
  <si>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</si>
  <si>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</si>
  <si>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</si>
  <si>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</si>
  <si>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</si>
  <si>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</si>
  <si>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</si>
  <si>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</si>
  <si>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</si>
  <si>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</si>
  <si>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</si>
  <si>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</si>
  <si>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</si>
  <si>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</si>
  <si>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</si>
  <si>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</si>
  <si>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</si>
  <si>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</si>
  <si>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</si>
  <si>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</si>
  <si>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</si>
  <si>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</si>
  <si>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</si>
  <si>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</si>
  <si>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</si>
  <si>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</si>
  <si>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</si>
  <si>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</si>
  <si>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</si>
  <si>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</si>
  <si>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</si>
  <si>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</si>
  <si>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</si>
  <si>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</si>
  <si>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</si>
  <si>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</si>
  <si>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</si>
  <si>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</si>
  <si>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</si>
  <si>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</si>
  <si>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</si>
  <si>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</si>
  <si>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</si>
  <si>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</si>
  <si>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</si>
  <si>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</si>
  <si>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</si>
  <si>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</si>
  <si>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</si>
  <si>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</si>
  <si>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</si>
  <si>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</si>
  <si>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</si>
  <si>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</si>
  <si>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</si>
  <si>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</si>
  <si>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</si>
  <si>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</si>
  <si>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</si>
  <si>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</si>
  <si>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</si>
  <si>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</si>
  <si>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</si>
  <si>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</si>
  <si>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</si>
  <si>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</si>
  <si>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</si>
  <si>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</si>
  <si>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</si>
  <si>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</si>
  <si>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</si>
  <si>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</si>
  <si>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</si>
  <si>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</si>
  <si>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</si>
  <si>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</si>
  <si>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</si>
  <si>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</si>
  <si>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</si>
  <si>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</si>
  <si>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</si>
  <si>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</si>
  <si>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</si>
  <si>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</si>
  <si>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</si>
  <si>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</si>
  <si>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</si>
  <si>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</si>
  <si>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</si>
  <si>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</si>
  <si>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</si>
  <si>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</si>
  <si>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</si>
  <si>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</si>
  <si>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</si>
  <si>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</si>
  <si>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</si>
  <si>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</si>
  <si>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</si>
  <si>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</si>
  <si>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</si>
  <si>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</si>
  <si>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</si>
  <si>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</si>
  <si>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</si>
  <si>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</si>
  <si>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</si>
  <si>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</si>
  <si>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</si>
  <si>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</si>
  <si>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</si>
  <si>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</si>
  <si>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</si>
  <si>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</si>
  <si>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</si>
  <si>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</si>
  <si>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</si>
  <si>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</si>
  <si>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</si>
  <si>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</si>
  <si>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</si>
  <si>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</si>
  <si>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</si>
  <si>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</si>
  <si>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</si>
  <si>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</si>
  <si>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</si>
  <si>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</si>
  <si>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</si>
  <si>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</si>
  <si>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</si>
  <si>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</si>
  <si>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</si>
  <si>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</si>
  <si>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</si>
  <si>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</si>
  <si>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</si>
  <si>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</si>
  <si>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</si>
  <si>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</si>
  <si>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</si>
  <si>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</si>
  <si>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</si>
  <si>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</si>
  <si>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</si>
  <si>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</si>
  <si>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</si>
  <si>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</si>
  <si>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</si>
  <si>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</si>
  <si>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</si>
  <si>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</si>
  <si>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</si>
  <si>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</si>
  <si>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</si>
  <si>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</si>
  <si>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</si>
  <si>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</si>
  <si>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</si>
  <si>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</si>
  <si>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</si>
  <si>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</si>
  <si>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</si>
  <si>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</si>
  <si>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</si>
  <si>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</si>
  <si>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</si>
  <si>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</si>
  <si>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</si>
  <si>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</si>
  <si>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</si>
  <si>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</si>
  <si>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</si>
  <si>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</si>
  <si>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</si>
  <si>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</si>
  <si>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</si>
  <si>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</si>
  <si>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</si>
  <si>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</si>
  <si>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</si>
  <si>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</si>
  <si>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</si>
  <si>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</si>
  <si>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</si>
  <si>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</si>
  <si>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</si>
  <si>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</si>
  <si>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</si>
  <si>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</si>
  <si>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</si>
  <si>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</si>
  <si>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</si>
  <si>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</si>
  <si>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</si>
  <si>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</si>
  <si>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</si>
  <si>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</si>
  <si>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</si>
  <si>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</si>
  <si>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</si>
  <si>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</si>
  <si>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</si>
  <si>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</si>
  <si>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</si>
  <si>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</si>
  <si>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</si>
  <si>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</si>
  <si>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</si>
  <si>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</si>
  <si>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</si>
  <si>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</si>
  <si>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</si>
  <si>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</si>
  <si>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</si>
  <si>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</si>
  <si>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</si>
  <si>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</si>
  <si>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</si>
  <si>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</si>
  <si>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</si>
  <si>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</si>
  <si>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</si>
  <si>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</si>
  <si>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</si>
  <si>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</si>
  <si>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</si>
  <si>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</si>
  <si>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</si>
  <si>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</si>
  <si>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</si>
  <si>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</si>
  <si>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</si>
  <si>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</si>
  <si>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</si>
  <si>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</si>
  <si>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</si>
  <si>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</si>
  <si>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</si>
  <si>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</si>
  <si>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</si>
  <si>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</si>
  <si>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</si>
  <si>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</si>
  <si>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</si>
  <si>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</si>
  <si>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</si>
  <si>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</si>
  <si>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</si>
  <si>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</si>
  <si>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</si>
  <si>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</si>
  <si>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</si>
  <si>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</si>
  <si>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</si>
  <si>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</si>
  <si>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</si>
  <si>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</si>
  <si>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</si>
  <si>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</si>
  <si>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</si>
  <si>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</si>
  <si>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</si>
  <si>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</si>
  <si>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</si>
  <si>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</si>
  <si>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</si>
  <si>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</si>
  <si>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</si>
  <si>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</si>
  <si>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</si>
  <si>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</si>
  <si>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</si>
  <si>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</si>
  <si>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</si>
  <si>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</si>
  <si>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</si>
  <si>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</si>
  <si>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</si>
  <si>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</si>
  <si>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</si>
  <si>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</si>
  <si>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</si>
  <si>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</si>
  <si>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</si>
  <si>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</si>
  <si>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</si>
  <si>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</si>
  <si>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</si>
  <si>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</si>
  <si>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</si>
  <si>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</si>
  <si>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</si>
  <si>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</si>
  <si>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</si>
  <si>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</si>
  <si>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</si>
  <si>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</si>
  <si>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</si>
  <si>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</si>
  <si>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</si>
  <si>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</si>
  <si>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</si>
  <si>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</si>
  <si>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</si>
  <si>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</si>
  <si>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</si>
  <si>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</si>
  <si>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</si>
  <si>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</si>
  <si>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</si>
  <si>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</si>
  <si>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</si>
  <si>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</si>
  <si>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</si>
  <si>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</si>
  <si>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</si>
  <si>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</si>
  <si>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</si>
  <si>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</si>
  <si>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</si>
  <si>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</si>
  <si>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</si>
  <si>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</si>
  <si>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</si>
  <si>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</si>
  <si>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</si>
  <si>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</si>
  <si>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</si>
  <si>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</si>
  <si>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</si>
  <si>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</si>
  <si>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</si>
  <si>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</si>
  <si>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</si>
  <si>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</si>
  <si>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</si>
  <si>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</si>
  <si>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</si>
  <si>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</si>
  <si>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</si>
  <si>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</si>
  <si>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</si>
  <si>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</si>
  <si>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</si>
  <si>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</si>
  <si>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</si>
  <si>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</si>
  <si>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</si>
  <si>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</si>
  <si>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</si>
  <si>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</si>
  <si>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</si>
  <si>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</si>
  <si>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</si>
  <si>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</si>
  <si>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</si>
  <si>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</si>
  <si>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</si>
  <si>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</si>
  <si>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</si>
  <si>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</si>
  <si>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</si>
  <si>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</si>
  <si>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</si>
  <si>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</si>
  <si>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</si>
  <si>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</si>
  <si>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</si>
  <si>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</si>
  <si>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</si>
  <si>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</si>
  <si>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</si>
  <si>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</si>
  <si>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</si>
  <si>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</si>
  <si>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</si>
  <si>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</si>
  <si>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</si>
  <si>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</si>
  <si>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</si>
  <si>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</si>
  <si>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</si>
  <si>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</si>
  <si>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</si>
  <si>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</si>
  <si>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</si>
  <si>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</si>
  <si>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</si>
  <si>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</si>
  <si>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</si>
  <si>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</si>
  <si>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</si>
  <si>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</si>
  <si>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</si>
  <si>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</si>
  <si>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</si>
  <si>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</si>
  <si>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</si>
  <si>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</si>
  <si>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</si>
  <si>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</si>
  <si>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</si>
  <si>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</si>
  <si>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</si>
  <si>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</si>
  <si>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</si>
  <si>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</si>
  <si>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</si>
  <si>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</si>
  <si>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</si>
  <si>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</si>
  <si>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</si>
  <si>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</si>
  <si>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</si>
  <si>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</si>
  <si>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</si>
  <si>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</si>
  <si>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</si>
  <si>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</si>
  <si>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</si>
  <si>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</si>
  <si>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</si>
  <si>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</si>
  <si>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</si>
  <si>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</si>
  <si>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</si>
  <si>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</si>
  <si>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</si>
  <si>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</si>
  <si>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</si>
  <si>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</si>
  <si>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</si>
  <si>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</si>
  <si>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</si>
  <si>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</si>
  <si>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</si>
  <si>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</si>
  <si>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</si>
  <si>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</si>
  <si>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</si>
  <si>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</si>
  <si>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</si>
  <si>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</si>
  <si>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</si>
  <si>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</si>
  <si>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</si>
  <si>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</si>
  <si>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</si>
  <si>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</si>
  <si>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</si>
  <si>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</si>
  <si>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</si>
  <si>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</si>
  <si>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</si>
  <si>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</si>
  <si>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</si>
  <si>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</si>
  <si>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</si>
  <si>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</si>
  <si>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</si>
  <si>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</si>
  <si>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</si>
  <si>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</si>
  <si>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</si>
  <si>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</si>
  <si>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</si>
  <si>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</si>
  <si>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</si>
  <si>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</si>
  <si>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</si>
  <si>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</si>
  <si>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</si>
  <si>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</si>
  <si>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</si>
  <si>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</si>
  <si>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</si>
  <si>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</si>
  <si>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</si>
  <si>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</si>
  <si>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</si>
  <si>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</si>
  <si>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</si>
  <si>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</si>
  <si>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</si>
  <si>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</si>
  <si>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</si>
  <si>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</si>
  <si>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</si>
  <si>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</si>
  <si>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</si>
  <si>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</si>
  <si>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</si>
  <si>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</si>
  <si>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</si>
  <si>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</si>
  <si>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</si>
  <si>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</si>
  <si>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</si>
  <si>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</si>
  <si>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</si>
  <si>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</si>
  <si>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</si>
  <si>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</si>
  <si>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</si>
  <si>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</si>
  <si>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</si>
  <si>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</si>
  <si>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</si>
  <si>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</si>
  <si>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</si>
  <si>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</si>
  <si>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</si>
  <si>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</si>
  <si>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</si>
  <si>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</si>
  <si>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</si>
  <si>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</si>
  <si>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</si>
  <si>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</si>
  <si>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</si>
  <si>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</si>
  <si>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</si>
  <si>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</si>
  <si>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</si>
  <si>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</si>
  <si>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</si>
  <si>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</si>
  <si>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</si>
  <si>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</si>
  <si>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</si>
  <si>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</si>
  <si>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</si>
  <si>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</si>
  <si>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</si>
  <si>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</si>
  <si>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</si>
  <si>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</si>
  <si>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</si>
  <si>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</si>
  <si>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</si>
  <si>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</si>
  <si>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</si>
  <si>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</si>
  <si>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</si>
  <si>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</si>
  <si>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</si>
  <si>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</si>
  <si>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</si>
  <si>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</si>
  <si>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</si>
  <si>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</si>
  <si>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</si>
  <si>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</si>
  <si>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</si>
  <si>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</si>
  <si>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</si>
  <si>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</si>
  <si>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</si>
  <si>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</si>
  <si>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</si>
  <si>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</si>
  <si>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</si>
  <si>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</si>
  <si>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</si>
  <si>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</si>
  <si>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</si>
  <si>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</si>
  <si>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</si>
  <si>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</si>
  <si>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</si>
  <si>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</si>
  <si>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</si>
  <si>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</si>
  <si>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</si>
  <si>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</si>
  <si>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</si>
  <si>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</si>
  <si>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</si>
  <si>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</si>
  <si>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</si>
  <si>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</si>
  <si>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</si>
  <si>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</si>
  <si>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</si>
  <si>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</si>
  <si>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</si>
  <si>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</si>
  <si>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</si>
  <si>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</si>
  <si>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</si>
  <si>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</si>
  <si>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</si>
  <si>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</si>
  <si>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</si>
  <si>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</si>
  <si>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</si>
  <si>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</si>
  <si>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</si>
  <si>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</si>
  <si>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</si>
  <si>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</si>
  <si>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</si>
  <si>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</si>
  <si>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</si>
  <si>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</si>
  <si>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</si>
  <si>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</si>
  <si>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</si>
  <si>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</si>
  <si>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</si>
  <si>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</si>
  <si>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</si>
  <si>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</si>
  <si>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</si>
  <si>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</si>
  <si>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</si>
  <si>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</si>
  <si>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</si>
  <si>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</si>
  <si>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</si>
  <si>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</si>
  <si>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</si>
  <si>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</si>
  <si>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</si>
  <si>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</si>
  <si>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</si>
  <si>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</si>
  <si>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</si>
  <si>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</si>
  <si>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</si>
  <si>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</si>
  <si>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</si>
  <si>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</si>
  <si>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</si>
  <si>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</si>
  <si>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</si>
  <si>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</si>
  <si>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</si>
  <si>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</si>
  <si>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</si>
  <si>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</si>
  <si>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</si>
  <si>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</si>
  <si>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</si>
  <si>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</si>
  <si>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</si>
  <si>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</si>
  <si>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</si>
  <si>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</si>
  <si>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</si>
  <si>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</si>
  <si>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</si>
  <si>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</si>
  <si>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</si>
  <si>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</si>
  <si>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</si>
  <si>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</si>
  <si>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</si>
  <si>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</si>
  <si>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</si>
  <si>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</si>
  <si>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</si>
  <si>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</si>
  <si>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</si>
  <si>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</si>
  <si>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</si>
  <si>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</si>
  <si>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</si>
  <si>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</si>
  <si>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</si>
  <si>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</si>
  <si>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</si>
  <si>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</si>
  <si>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</si>
  <si>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</si>
  <si>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</si>
  <si>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</si>
  <si>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</si>
  <si>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</si>
  <si>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</si>
  <si>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</si>
  <si>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</si>
  <si>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</si>
  <si>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</si>
  <si>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</si>
  <si>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</si>
  <si>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</si>
  <si>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</si>
  <si>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</si>
  <si>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</si>
  <si>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</si>
  <si>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</si>
  <si>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</si>
  <si>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</si>
  <si>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</si>
  <si>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</si>
  <si>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</si>
  <si>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</si>
  <si>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</si>
  <si>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</si>
  <si>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</si>
  <si>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</si>
  <si>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</si>
  <si>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</si>
  <si>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</si>
  <si>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</si>
  <si>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</si>
  <si>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</si>
  <si>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</si>
  <si>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</si>
  <si>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</si>
  <si>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</si>
  <si>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</si>
  <si>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</si>
  <si>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</si>
  <si>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</si>
  <si>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</si>
  <si>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</si>
  <si>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</si>
  <si>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</si>
  <si>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</si>
  <si>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</si>
  <si>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</si>
  <si>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</si>
  <si>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</si>
  <si>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</si>
  <si>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</si>
  <si>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</si>
  <si>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</si>
  <si>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</si>
  <si>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</si>
  <si>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</si>
  <si>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</si>
  <si>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</si>
  <si>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</si>
  <si>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</si>
  <si>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</si>
  <si>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</si>
  <si>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</si>
  <si>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</si>
  <si>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</si>
  <si>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</si>
  <si>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</si>
  <si>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</si>
  <si>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</si>
  <si>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</si>
  <si>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</si>
  <si>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</si>
  <si>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</si>
  <si>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</si>
  <si>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</si>
  <si>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</si>
  <si>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</si>
  <si>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</si>
  <si>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</si>
  <si>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</si>
  <si>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</si>
  <si>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</si>
  <si>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</si>
  <si>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</si>
  <si>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</si>
  <si>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</si>
  <si>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</si>
  <si>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</si>
  <si>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</si>
  <si>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</si>
  <si>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</si>
  <si>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</si>
  <si>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</si>
  <si>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</si>
  <si>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</si>
  <si>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</si>
  <si>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</si>
  <si>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</si>
  <si>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</si>
  <si>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</si>
  <si>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</si>
  <si>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</si>
  <si>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</si>
  <si>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</si>
  <si>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</si>
  <si>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</si>
  <si>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</si>
  <si>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</si>
  <si>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</si>
  <si>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</si>
  <si>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</si>
  <si>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</si>
  <si>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</si>
  <si>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</si>
  <si>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</si>
  <si>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</si>
  <si>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</si>
  <si>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</si>
  <si>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</si>
  <si>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</si>
  <si>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</si>
  <si>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</si>
  <si>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</si>
  <si>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</si>
  <si>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</si>
  <si>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</si>
  <si>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</si>
  <si>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</si>
  <si>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</si>
  <si>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</si>
  <si>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</si>
  <si>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</si>
  <si>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</si>
  <si>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</si>
  <si>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</si>
  <si>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</si>
  <si>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</si>
  <si>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</si>
  <si>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</si>
  <si>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</si>
  <si>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</si>
  <si>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</si>
  <si>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</si>
  <si>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</si>
  <si>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</si>
  <si>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</si>
  <si>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</si>
  <si>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</si>
  <si>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</si>
  <si>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</si>
  <si>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</si>
  <si>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</si>
  <si>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</si>
  <si>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</si>
  <si>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</si>
  <si>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</si>
  <si>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</si>
  <si>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</si>
  <si>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</si>
  <si>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</si>
  <si>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</si>
  <si>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</si>
  <si>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</si>
  <si>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</si>
  <si>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</si>
  <si>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</si>
  <si>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</si>
  <si>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</si>
  <si>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</si>
  <si>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</si>
  <si>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</si>
  <si>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</si>
  <si>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</si>
  <si>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</si>
  <si>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</si>
  <si>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</si>
  <si>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</si>
  <si>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</si>
  <si>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</si>
  <si>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</si>
  <si>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</si>
  <si>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</si>
  <si>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</si>
  <si>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</si>
  <si>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</si>
  <si>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</si>
  <si>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</si>
  <si>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</si>
  <si>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</si>
  <si>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</si>
  <si>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</si>
  <si>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</si>
  <si>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</si>
  <si>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</si>
  <si>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</si>
  <si>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</si>
  <si>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</si>
  <si>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</si>
  <si>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</si>
  <si>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</si>
  <si>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</si>
  <si>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</si>
  <si>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</si>
  <si>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</si>
  <si>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</si>
  <si>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</si>
  <si>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</si>
  <si>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</si>
  <si>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</si>
  <si>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</si>
  <si>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</si>
  <si>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</si>
  <si>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</si>
  <si>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</si>
  <si>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</si>
  <si>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</si>
  <si>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</si>
  <si>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</si>
  <si>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</si>
  <si>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</si>
  <si>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</si>
  <si>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</si>
  <si>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</si>
  <si>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</si>
  <si>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</si>
  <si>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</si>
  <si>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</si>
  <si>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</si>
  <si>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</si>
  <si>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</si>
  <si>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</si>
  <si>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</si>
  <si>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</si>
  <si>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</si>
  <si>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</si>
  <si>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</si>
  <si>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</si>
  <si>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</si>
  <si>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</si>
  <si>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</si>
  <si>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</si>
  <si>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</si>
  <si>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</si>
  <si>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</si>
  <si>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</si>
  <si>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</si>
  <si>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</si>
  <si>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</si>
  <si>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</si>
  <si>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</si>
  <si>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</si>
  <si>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</si>
  <si>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</si>
  <si>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</si>
  <si>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</si>
  <si>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</si>
  <si>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</si>
  <si>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</si>
  <si>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</si>
  <si>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</si>
  <si>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</si>
  <si>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</si>
  <si>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</si>
  <si>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</si>
  <si>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</si>
  <si>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</si>
  <si>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</si>
  <si>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</si>
  <si>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</si>
  <si>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</si>
  <si>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</si>
  <si>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</si>
  <si>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</si>
  <si>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</si>
  <si>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</si>
  <si>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</si>
  <si>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</si>
  <si>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</si>
  <si>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</si>
  <si>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</si>
  <si>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</si>
  <si>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</si>
  <si>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</si>
  <si>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</si>
  <si>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</si>
  <si>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</si>
  <si>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</si>
  <si>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</si>
  <si>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</si>
  <si>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</si>
  <si>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</si>
  <si>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</si>
  <si>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</si>
  <si>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</si>
  <si>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</si>
  <si>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</si>
  <si>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</si>
  <si>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</si>
  <si>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</si>
  <si>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</si>
  <si>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</si>
  <si>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</si>
  <si>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</si>
  <si>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</si>
  <si>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</si>
  <si>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</si>
  <si>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</si>
  <si>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</si>
  <si>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</si>
  <si>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</si>
  <si>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</si>
  <si>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</si>
  <si>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</si>
  <si>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</si>
  <si>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</si>
  <si>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</si>
  <si>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</si>
  <si>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</si>
  <si>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</si>
  <si>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</si>
  <si>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</si>
  <si>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</si>
  <si>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</si>
  <si>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</si>
  <si>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</si>
  <si>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</si>
  <si>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</si>
  <si>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</si>
  <si>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</si>
  <si>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</si>
  <si>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</si>
  <si>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</si>
  <si>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</si>
  <si>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</si>
  <si>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</si>
  <si>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</si>
  <si>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</si>
  <si>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</si>
  <si>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</si>
  <si>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</si>
  <si>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</si>
  <si>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</si>
  <si>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</si>
  <si>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</si>
  <si>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</si>
  <si>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</si>
  <si>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</si>
  <si>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</si>
  <si>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</si>
  <si>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</si>
  <si>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</si>
  <si>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</si>
  <si>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</si>
  <si>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</si>
  <si>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</si>
  <si>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</si>
  <si>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</si>
  <si>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</si>
  <si>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</si>
  <si>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</si>
  <si>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</si>
  <si>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</si>
  <si>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</si>
  <si>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</si>
  <si>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</si>
  <si>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</si>
  <si>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</si>
  <si>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</si>
  <si>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</si>
  <si>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</si>
  <si>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</si>
  <si>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</si>
  <si>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</si>
  <si>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</si>
  <si>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</si>
  <si>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</si>
  <si>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</si>
  <si>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</si>
  <si>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</si>
  <si>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</si>
  <si>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</si>
  <si>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</si>
  <si>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</si>
  <si>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</si>
  <si>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</si>
  <si>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</si>
  <si>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</si>
  <si>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</si>
  <si>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</si>
  <si>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</si>
  <si>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</si>
  <si>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</si>
  <si>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</si>
  <si>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</si>
  <si>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</si>
  <si>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</si>
  <si>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</si>
  <si>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</si>
  <si>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</si>
  <si>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</si>
  <si>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</si>
  <si>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</si>
  <si>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</si>
  <si>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</si>
  <si>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</si>
  <si>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</si>
  <si>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</si>
  <si>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</si>
  <si>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</si>
  <si>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</si>
  <si>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</si>
  <si>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</si>
  <si>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</si>
  <si>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</si>
  <si>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</si>
  <si>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</si>
  <si>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</si>
  <si>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</si>
  <si>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</si>
  <si>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</si>
  <si>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</si>
  <si>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</si>
  <si>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</si>
  <si>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</si>
  <si>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</si>
  <si>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</si>
  <si>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</si>
  <si>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</si>
  <si>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</si>
  <si>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</si>
  <si>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</si>
  <si>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</si>
  <si>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</si>
  <si>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</si>
  <si>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</si>
  <si>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</si>
  <si>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</si>
  <si>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</si>
  <si>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</si>
  <si>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</si>
  <si>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</si>
  <si>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</si>
  <si>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</si>
  <si>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</si>
  <si>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</si>
  <si>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</si>
  <si>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</si>
  <si>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</si>
  <si>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</si>
  <si>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</si>
  <si>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</si>
  <si>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</si>
  <si>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</si>
  <si>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</si>
  <si>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</si>
  <si>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</si>
  <si>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</si>
  <si>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</si>
  <si>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</si>
  <si>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</si>
  <si>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</si>
  <si>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</si>
  <si>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</si>
  <si>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</si>
  <si>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</si>
  <si>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</si>
  <si>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</si>
  <si>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</si>
  <si>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</si>
  <si>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</si>
  <si>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</si>
  <si>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</si>
  <si>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</si>
  <si>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</si>
  <si>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</si>
  <si>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</si>
  <si>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</si>
  <si>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</si>
  <si>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</si>
  <si>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</si>
  <si>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</si>
  <si>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</si>
  <si>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</si>
  <si>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</si>
  <si>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</si>
  <si>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</si>
  <si>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</si>
  <si>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</si>
  <si>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</si>
  <si>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</si>
  <si>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</si>
  <si>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</si>
  <si>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</si>
  <si>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</si>
  <si>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</si>
  <si>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</si>
  <si>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</si>
  <si>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</si>
  <si>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</si>
  <si>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</si>
  <si>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</si>
  <si>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</si>
  <si>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</si>
  <si>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</si>
  <si>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</si>
  <si>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</si>
  <si>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</si>
  <si>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</si>
  <si>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</si>
  <si>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</si>
  <si>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</si>
  <si>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</si>
  <si>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</si>
  <si>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</si>
  <si>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</si>
  <si>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</si>
  <si>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</si>
  <si>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</si>
  <si>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</si>
  <si>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</si>
  <si>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</si>
  <si>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</si>
  <si>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</si>
  <si>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</si>
  <si>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</si>
  <si>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</si>
  <si>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</si>
  <si>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</si>
  <si>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</si>
  <si>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</si>
  <si>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</si>
  <si>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</si>
  <si>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</si>
  <si>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</si>
  <si>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</si>
  <si>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</si>
  <si>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</si>
  <si>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</si>
  <si>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</si>
  <si>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</si>
  <si>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</si>
  <si>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</si>
  <si>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</si>
  <si>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</si>
  <si>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</si>
  <si>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</si>
  <si>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</si>
  <si>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</si>
  <si>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</si>
  <si>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</si>
  <si>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</si>
  <si>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</si>
  <si>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</si>
  <si>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</si>
  <si>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</si>
  <si>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</si>
  <si>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</si>
  <si>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</si>
  <si>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</si>
  <si>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</si>
  <si>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</si>
  <si>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</si>
  <si>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</si>
  <si>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</si>
  <si>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</si>
  <si>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</si>
  <si>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</si>
  <si>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</si>
  <si>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</si>
  <si>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</si>
  <si>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</si>
  <si>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</si>
  <si>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</si>
  <si>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</si>
  <si>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</si>
  <si>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</si>
  <si>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</si>
  <si>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</si>
  <si>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</si>
  <si>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</si>
  <si>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</si>
  <si>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</si>
  <si>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</si>
  <si>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</si>
  <si>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</si>
  <si>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</si>
  <si>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</si>
  <si>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</si>
  <si>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</si>
  <si>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</si>
  <si>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</si>
  <si>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</si>
  <si>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</si>
  <si>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</si>
  <si>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</si>
  <si>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</si>
  <si>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</si>
  <si>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</si>
  <si>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</si>
  <si>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</si>
  <si>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</si>
  <si>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</si>
  <si>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</si>
  <si>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</si>
  <si>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</si>
  <si>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</si>
  <si>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</si>
  <si>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</si>
  <si>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</si>
  <si>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</si>
  <si>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</si>
  <si>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</si>
  <si>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</si>
  <si>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</si>
  <si>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</si>
  <si>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</si>
  <si>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</si>
  <si>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</si>
  <si>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</si>
  <si>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</si>
  <si>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</si>
  <si>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</si>
  <si>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</si>
  <si>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</si>
  <si>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</si>
  <si>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</si>
  <si>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</si>
  <si>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</si>
  <si>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</si>
  <si>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</si>
  <si>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</si>
  <si>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</si>
  <si>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</si>
  <si>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</si>
  <si>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</si>
  <si>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</si>
  <si>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</si>
  <si>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</si>
  <si>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</si>
  <si>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</si>
  <si>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</si>
  <si>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</si>
  <si>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</si>
  <si>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</si>
  <si>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</si>
  <si>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</si>
  <si>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</si>
  <si>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</si>
  <si>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</si>
  <si>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</si>
  <si>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</si>
  <si>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</si>
  <si>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</si>
  <si>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</si>
  <si>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</si>
  <si>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</si>
  <si>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</si>
  <si>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</si>
  <si>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</si>
  <si>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</si>
  <si>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</si>
  <si>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</si>
  <si>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</si>
  <si>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</si>
  <si>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</si>
  <si>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</si>
  <si>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</si>
  <si>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</si>
  <si>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</si>
  <si>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</si>
  <si>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</si>
  <si>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</si>
  <si>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</si>
  <si>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</si>
  <si>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</si>
  <si>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</si>
  <si>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</si>
  <si>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</si>
  <si>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</si>
  <si>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</si>
  <si>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</si>
  <si>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</si>
  <si>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</si>
  <si>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</si>
  <si>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</si>
  <si>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</si>
  <si>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</si>
  <si>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</si>
  <si>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</si>
  <si>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</si>
  <si>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</si>
  <si>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</si>
  <si>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</si>
  <si>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</si>
  <si>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</si>
  <si>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</si>
  <si>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</si>
  <si>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</si>
  <si>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</si>
  <si>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</si>
  <si>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</si>
  <si>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</si>
  <si>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</si>
  <si>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</si>
  <si>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</si>
  <si>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</si>
  <si>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</si>
  <si>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</si>
  <si>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</si>
  <si>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</si>
  <si>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</si>
  <si>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</si>
  <si>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</si>
  <si>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</si>
  <si>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</si>
  <si>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</si>
  <si>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</si>
  <si>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</si>
  <si>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</si>
  <si>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</si>
  <si>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</si>
  <si>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</si>
  <si>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</si>
  <si>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</si>
  <si>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</si>
  <si>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</si>
  <si>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</si>
  <si>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</si>
  <si>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</si>
  <si>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</si>
  <si>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</si>
  <si>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</si>
  <si>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</si>
  <si>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</si>
  <si>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</si>
  <si>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</si>
  <si>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</si>
  <si>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</si>
  <si>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</si>
  <si>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</si>
  <si>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</si>
  <si>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</si>
  <si>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</si>
  <si>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</si>
  <si>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</si>
  <si>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</si>
  <si>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</si>
  <si>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</si>
  <si>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</si>
  <si>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</si>
  <si>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</si>
  <si>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</si>
  <si>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</si>
  <si>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</si>
  <si>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</si>
  <si>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</si>
  <si>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</si>
  <si>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</si>
  <si>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</si>
  <si>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</si>
  <si>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</si>
  <si>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</si>
  <si>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</si>
  <si>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</si>
  <si>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</si>
  <si>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</si>
  <si>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</si>
  <si>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</si>
  <si>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</si>
  <si>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</si>
  <si>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</si>
  <si>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</si>
  <si>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</si>
  <si>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</si>
  <si>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</si>
  <si>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</si>
  <si>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</si>
  <si>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</si>
  <si>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</si>
  <si>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</si>
  <si>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</si>
  <si>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</si>
  <si>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</si>
  <si>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</si>
  <si>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</si>
  <si>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</si>
  <si>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</si>
  <si>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</si>
  <si>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</si>
  <si>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</si>
  <si>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</si>
  <si>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</si>
  <si>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</si>
  <si>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</si>
  <si>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</si>
  <si>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</si>
  <si>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</si>
  <si>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</si>
  <si>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</si>
  <si>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</si>
  <si>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</si>
  <si>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</si>
  <si>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</si>
  <si>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</si>
  <si>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</si>
  <si>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</si>
  <si>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</si>
  <si>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</si>
  <si>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</si>
  <si>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</si>
  <si>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</si>
  <si>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</si>
  <si>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</si>
  <si>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</si>
  <si>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</si>
  <si>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</si>
  <si>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</si>
  <si>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</si>
  <si>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</si>
  <si>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</si>
  <si>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</si>
  <si>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</si>
  <si>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</si>
  <si>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</si>
  <si>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</si>
  <si>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</si>
  <si>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</si>
  <si>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</si>
  <si>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</si>
  <si>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</si>
  <si>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</si>
  <si>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</si>
  <si>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</si>
  <si>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</si>
  <si>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</si>
  <si>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</si>
  <si>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</si>
  <si>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</si>
  <si>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</si>
  <si>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</si>
  <si>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</si>
  <si>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</si>
  <si>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</si>
  <si>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</si>
  <si>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</si>
  <si>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</si>
  <si>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</si>
  <si>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</si>
  <si>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</si>
  <si>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</si>
  <si>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</si>
  <si>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</si>
  <si>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</si>
  <si>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</si>
  <si>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</si>
  <si>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</si>
  <si>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</si>
  <si>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</si>
  <si>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</si>
  <si>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</si>
  <si>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</si>
  <si>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</si>
  <si>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</si>
  <si>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</si>
  <si>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</si>
  <si>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</si>
  <si>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</si>
  <si>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</si>
  <si>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</si>
  <si>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</si>
  <si>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</si>
  <si>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</si>
  <si>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</si>
  <si>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</si>
  <si>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</si>
  <si>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</si>
  <si>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</si>
  <si>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</si>
  <si>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</si>
  <si>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</si>
  <si>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</si>
  <si>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</si>
  <si>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</si>
  <si>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</si>
  <si>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</si>
  <si>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</si>
  <si>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</si>
  <si>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</si>
  <si>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</si>
  <si>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</si>
  <si>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</si>
  <si>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</si>
  <si>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</si>
  <si>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</si>
  <si>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</si>
  <si>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</si>
  <si>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</si>
  <si>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</si>
  <si>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</si>
  <si>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</si>
  <si>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</si>
  <si>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</si>
  <si>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</si>
  <si>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</si>
  <si>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</si>
  <si>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</si>
  <si>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</si>
  <si>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</si>
  <si>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</si>
  <si>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</si>
  <si>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</si>
  <si>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</si>
  <si>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</si>
  <si>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</si>
  <si>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</si>
  <si>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</si>
  <si>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</si>
  <si>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</si>
  <si>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</si>
  <si>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</si>
  <si>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</si>
  <si>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</si>
  <si>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</si>
  <si>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</si>
  <si>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</si>
  <si>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</si>
  <si>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</si>
  <si>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</si>
  <si>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</si>
  <si>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</si>
  <si>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</si>
  <si>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</si>
  <si>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</si>
  <si>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</si>
  <si>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</si>
  <si>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</si>
  <si>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</si>
  <si>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</si>
  <si>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</si>
  <si>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</si>
  <si>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</si>
  <si>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</si>
  <si>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</si>
  <si>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</si>
  <si>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</si>
  <si>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</si>
  <si>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</si>
  <si>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</si>
  <si>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</si>
  <si>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</si>
  <si>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</si>
  <si>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</si>
  <si>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</si>
  <si>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</si>
  <si>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</si>
  <si>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</si>
  <si>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</si>
  <si>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</si>
  <si>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</si>
  <si>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</si>
  <si>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</si>
  <si>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</si>
  <si>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</si>
  <si>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</si>
  <si>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</si>
  <si>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</si>
  <si>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</si>
  <si>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</si>
  <si>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</si>
  <si>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</si>
  <si>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</si>
  <si>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</si>
  <si>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</si>
  <si>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</si>
  <si>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</si>
  <si>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</si>
  <si>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</si>
  <si>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</si>
  <si>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</si>
  <si>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</si>
  <si>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</si>
  <si>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</si>
  <si>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</si>
  <si>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</si>
  <si>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</si>
  <si>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</si>
  <si>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</si>
  <si>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</si>
  <si>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</si>
  <si>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</si>
  <si>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</si>
  <si>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</si>
  <si>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</si>
  <si>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</si>
  <si>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</si>
  <si>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</si>
  <si>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</si>
  <si>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</si>
  <si>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</si>
  <si>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</si>
  <si>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</si>
  <si>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</si>
  <si>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</si>
  <si>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</si>
  <si>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</si>
  <si>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</si>
  <si>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</si>
  <si>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</si>
  <si>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</si>
  <si>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</si>
  <si>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</si>
  <si>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</si>
  <si>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</si>
  <si>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</si>
  <si>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</si>
  <si>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</si>
  <si>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</si>
  <si>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</si>
  <si>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</si>
  <si>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</si>
  <si>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</si>
  <si>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</si>
  <si>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</si>
  <si>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</si>
  <si>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</si>
  <si>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</si>
  <si>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</si>
  <si>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</si>
  <si>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</si>
  <si>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</si>
  <si>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</si>
  <si>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</si>
  <si>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</si>
  <si>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</si>
  <si>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</si>
  <si>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</si>
  <si>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</si>
  <si>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</si>
  <si>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</si>
  <si>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</si>
  <si>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</si>
  <si>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</si>
  <si>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</si>
  <si>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</si>
  <si>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</si>
  <si>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</si>
  <si>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</si>
  <si>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</si>
  <si>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</si>
  <si>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</si>
  <si>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</si>
  <si>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</si>
  <si>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</si>
  <si>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</si>
  <si>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</si>
  <si>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</si>
  <si>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</si>
  <si>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</si>
  <si>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</si>
  <si>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</si>
  <si>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</si>
  <si>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</si>
  <si>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</si>
  <si>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</si>
  <si>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</si>
  <si>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</si>
  <si>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</si>
  <si>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</si>
  <si>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</si>
  <si>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</si>
  <si>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</si>
  <si>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</si>
  <si>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</si>
  <si>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</si>
  <si>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</si>
  <si>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</si>
  <si>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</si>
  <si>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</si>
  <si>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</si>
  <si>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</si>
  <si>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</si>
  <si>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</si>
  <si>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</si>
  <si>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</si>
  <si>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</si>
  <si>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</si>
  <si>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</si>
  <si>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</si>
  <si>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</si>
  <si>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</si>
  <si>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</si>
  <si>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</si>
  <si>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</si>
  <si>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</si>
  <si>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</si>
  <si>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</si>
  <si>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</si>
  <si>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</si>
  <si>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</si>
  <si>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</si>
  <si>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</si>
  <si>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</si>
  <si>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</si>
  <si>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</si>
  <si>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</si>
  <si>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</si>
  <si>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</si>
  <si>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</si>
  <si>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</si>
  <si>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</si>
  <si>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</si>
  <si>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</si>
  <si>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</si>
  <si>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</si>
  <si>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</si>
  <si>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</si>
  <si>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</si>
  <si>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</si>
  <si>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</si>
  <si>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</si>
  <si>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</si>
  <si>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</si>
  <si>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</si>
  <si>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</si>
  <si>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</si>
  <si>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</si>
  <si>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</si>
  <si>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</si>
  <si>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</si>
  <si>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</si>
  <si>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</si>
  <si>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</si>
  <si>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</si>
  <si>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</si>
  <si>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</si>
  <si>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</si>
  <si>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</si>
  <si>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</si>
  <si>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</si>
  <si>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</si>
  <si>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</si>
  <si>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</si>
  <si>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</si>
  <si>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</si>
  <si>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</si>
  <si>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</si>
  <si>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</si>
  <si>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</si>
  <si>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</si>
  <si>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</si>
  <si>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</si>
  <si>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</si>
  <si>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</si>
  <si>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</si>
  <si>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</si>
  <si>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</si>
  <si>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</si>
  <si>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</si>
  <si>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</si>
  <si>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</si>
  <si>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</si>
  <si>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</si>
  <si>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</si>
  <si>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</si>
  <si>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</si>
  <si>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</si>
  <si>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</si>
  <si>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</si>
  <si>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</si>
  <si>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</si>
  <si>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</si>
  <si>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</si>
  <si>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</si>
  <si>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</si>
  <si>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</si>
  <si>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</si>
  <si>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</si>
  <si>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</si>
  <si>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</si>
  <si>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</si>
  <si>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</si>
  <si>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</si>
  <si>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</si>
  <si>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</si>
  <si>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</si>
  <si>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</si>
  <si>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</si>
  <si>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</si>
  <si>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</si>
  <si>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</si>
  <si>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</si>
  <si>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</si>
  <si>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</si>
  <si>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</si>
  <si>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</si>
  <si>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</si>
  <si>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</si>
  <si>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</si>
  <si>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</si>
  <si>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</si>
  <si>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</si>
  <si>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</si>
  <si>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</si>
  <si>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</si>
  <si>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</si>
  <si>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</si>
  <si>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</si>
  <si>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</si>
  <si>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</si>
  <si>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</si>
  <si>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</si>
  <si>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</si>
  <si>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</si>
  <si>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</si>
  <si>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</si>
  <si>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</si>
  <si>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</si>
  <si>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</si>
  <si>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</si>
  <si>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</si>
  <si>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</si>
  <si>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</si>
  <si>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</si>
  <si>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</si>
  <si>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</si>
  <si>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</si>
  <si>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</si>
  <si>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</si>
  <si>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</si>
  <si>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</si>
  <si>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</si>
  <si>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</si>
  <si>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</si>
  <si>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</si>
  <si>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</si>
  <si>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</si>
  <si>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</si>
  <si>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</si>
  <si>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</si>
  <si>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</si>
  <si>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</si>
  <si>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</si>
  <si>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</si>
  <si>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</si>
  <si>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</si>
  <si>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</si>
  <si>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</si>
  <si>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</si>
  <si>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</si>
  <si>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</si>
  <si>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</si>
  <si>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</si>
  <si>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</si>
  <si>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</si>
  <si>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</si>
  <si>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</si>
  <si>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</si>
  <si>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</si>
  <si>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</si>
  <si>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</si>
  <si>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</si>
  <si>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</si>
  <si>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</si>
  <si>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</si>
  <si>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</si>
  <si>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</si>
  <si>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</si>
  <si>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</si>
  <si>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</si>
  <si>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</si>
  <si>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</si>
  <si>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</si>
  <si>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</si>
  <si>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</si>
  <si>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</si>
  <si>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</si>
  <si>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</si>
  <si>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</si>
  <si>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</si>
  <si>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</si>
  <si>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</si>
  <si>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</si>
  <si>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</si>
  <si>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</si>
  <si>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</si>
  <si>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</si>
  <si>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</si>
  <si>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</si>
  <si>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</si>
  <si>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</si>
  <si>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</si>
  <si>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</si>
  <si>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</si>
  <si>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</si>
  <si>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</si>
  <si>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</si>
  <si>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</si>
  <si>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</si>
  <si>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</si>
  <si>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</si>
  <si>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</si>
  <si>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</si>
  <si>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</si>
  <si>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</si>
  <si>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</si>
  <si>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</si>
  <si>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</si>
  <si>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</si>
  <si>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</si>
  <si>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</si>
  <si>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</si>
  <si>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</si>
  <si>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</si>
  <si>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</si>
  <si>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</si>
  <si>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</si>
  <si>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</si>
  <si>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</si>
  <si>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</si>
  <si>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</si>
  <si>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</si>
  <si>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</si>
  <si>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</si>
  <si>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</si>
  <si>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</si>
  <si>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</si>
  <si>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</si>
  <si>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</si>
  <si>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</si>
  <si>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</si>
  <si>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</si>
  <si>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</si>
  <si>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</si>
  <si>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</si>
  <si>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</si>
  <si>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</si>
  <si>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</si>
  <si>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</si>
  <si>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</si>
  <si>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</si>
  <si>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</si>
  <si>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</si>
  <si>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</si>
  <si>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</si>
  <si>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</si>
  <si>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</si>
  <si>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</si>
  <si>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</si>
  <si>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</si>
  <si>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</si>
  <si>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</si>
  <si>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</si>
  <si>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</si>
  <si>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</si>
  <si>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</si>
  <si>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</si>
  <si>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</si>
  <si>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</si>
  <si>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</si>
  <si>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</si>
  <si>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</si>
  <si>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</si>
  <si>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</si>
  <si>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</si>
  <si>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</si>
  <si>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</si>
  <si>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</si>
  <si>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</si>
  <si>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</si>
  <si>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</si>
  <si>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</si>
  <si>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</si>
  <si>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</si>
  <si>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</si>
  <si>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</si>
  <si>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</si>
  <si>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</si>
  <si>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</si>
  <si>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</si>
  <si>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</si>
  <si>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</si>
  <si>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</si>
  <si>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</si>
  <si>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</si>
  <si>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</si>
  <si>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</si>
  <si>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</si>
  <si>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</si>
  <si>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</si>
  <si>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</si>
  <si>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</si>
  <si>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</si>
  <si>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</si>
  <si>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</si>
  <si>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</si>
  <si>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</si>
  <si>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</si>
  <si>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</si>
  <si>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</si>
  <si>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</si>
  <si>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</si>
  <si>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</si>
  <si>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</si>
  <si>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</si>
  <si>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</si>
  <si>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</si>
  <si>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</si>
  <si>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</si>
  <si>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</si>
  <si>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</si>
  <si>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</si>
  <si>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</si>
  <si>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</si>
  <si>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</si>
  <si>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</si>
  <si>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</si>
  <si>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</si>
  <si>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</si>
  <si>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</si>
  <si>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</si>
  <si>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</si>
  <si>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</si>
  <si>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</si>
  <si>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</si>
  <si>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</si>
  <si>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</si>
  <si>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</si>
  <si>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</si>
  <si>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</si>
  <si>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</si>
  <si>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</si>
  <si>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</si>
  <si>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</si>
  <si>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</si>
  <si>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</si>
  <si>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</si>
  <si>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</si>
  <si>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</si>
  <si>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</si>
  <si>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</si>
  <si>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</si>
  <si>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</si>
  <si>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</si>
  <si>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</si>
  <si>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</si>
  <si>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</si>
  <si>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</si>
  <si>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</si>
  <si>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</si>
  <si>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</si>
  <si>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</si>
  <si>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</si>
  <si>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</si>
  <si>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</si>
  <si>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</si>
  <si>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</si>
  <si>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</si>
  <si>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</si>
  <si>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</si>
  <si>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</si>
  <si>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</si>
  <si>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</si>
  <si>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</si>
  <si>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</si>
  <si>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</si>
  <si>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</si>
  <si>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</si>
  <si>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</si>
  <si>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</si>
  <si>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</si>
  <si>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</si>
  <si>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</si>
  <si>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</si>
  <si>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</si>
  <si>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</si>
  <si>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</si>
  <si>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</si>
  <si>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</si>
  <si>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</si>
  <si>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</si>
  <si>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</si>
  <si>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</si>
  <si>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</si>
  <si>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</si>
  <si>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</si>
  <si>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</si>
  <si>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</si>
  <si>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</si>
  <si>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</si>
  <si>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</si>
  <si>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</si>
  <si>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</si>
  <si>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</si>
  <si>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</si>
  <si>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</si>
  <si>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</si>
  <si>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</si>
  <si>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</si>
  <si>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</si>
  <si>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</si>
  <si>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</si>
  <si>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</si>
  <si>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</si>
  <si>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</si>
  <si>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</si>
  <si>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</si>
  <si>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</si>
  <si>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</si>
  <si>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</si>
  <si>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</si>
  <si>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</si>
  <si>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</si>
  <si>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</si>
  <si>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</si>
  <si>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</si>
  <si>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</si>
  <si>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</si>
  <si>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</si>
  <si>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</si>
  <si>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</si>
  <si>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</si>
  <si>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</si>
  <si>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</si>
  <si>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</si>
  <si>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</si>
  <si>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</si>
  <si>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</si>
  <si>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</si>
  <si>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</si>
  <si>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</si>
  <si>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</si>
  <si>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</si>
  <si>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</si>
  <si>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</si>
  <si>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</si>
  <si>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</si>
  <si>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</si>
  <si>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</si>
  <si>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</si>
  <si>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</si>
  <si>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</si>
  <si>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</si>
  <si>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</si>
  <si>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</si>
  <si>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</si>
  <si>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</si>
  <si>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</si>
  <si>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</si>
  <si>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</si>
  <si>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</si>
  <si>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</si>
  <si>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</si>
  <si>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</si>
  <si>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</si>
  <si>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</si>
  <si>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</si>
  <si>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</si>
  <si>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</si>
  <si>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</si>
  <si>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</si>
  <si>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</si>
  <si>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</si>
  <si>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</si>
  <si>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</si>
  <si>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</si>
  <si>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</si>
  <si>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</si>
  <si>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</si>
  <si>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</si>
  <si>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</si>
  <si>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</si>
  <si>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</si>
  <si>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</si>
  <si>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</si>
  <si>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</si>
  <si>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</si>
  <si>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</si>
  <si>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</si>
  <si>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</si>
  <si>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</si>
  <si>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</si>
  <si>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</si>
  <si>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</si>
  <si>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</si>
  <si>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</si>
  <si>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</si>
  <si>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</si>
  <si>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</si>
  <si>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</si>
  <si>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</si>
  <si>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</si>
  <si>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</si>
  <si>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</si>
  <si>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</si>
  <si>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</si>
  <si>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</si>
  <si>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</si>
  <si>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</si>
  <si>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</si>
  <si>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</si>
  <si>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</si>
  <si>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</si>
  <si>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</si>
  <si>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</si>
  <si>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</si>
  <si>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</si>
  <si>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</si>
  <si>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</si>
  <si>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</si>
  <si>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</si>
  <si>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</si>
  <si>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</si>
  <si>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</si>
  <si>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</si>
  <si>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</si>
  <si>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</si>
  <si>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</si>
  <si>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</si>
  <si>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</si>
  <si>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</si>
  <si>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</si>
  <si>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</si>
  <si>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</si>
  <si>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</si>
  <si>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</si>
  <si>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</si>
  <si>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</si>
  <si>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</si>
  <si>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</si>
  <si>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</si>
  <si>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</si>
  <si>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</si>
  <si>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</si>
  <si>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</si>
  <si>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</si>
  <si>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</si>
  <si>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</si>
  <si>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</si>
  <si>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</si>
  <si>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</si>
  <si>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</si>
  <si>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</si>
  <si>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</si>
  <si>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</si>
  <si>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</si>
  <si>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</si>
  <si>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</si>
  <si>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</si>
  <si>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</si>
  <si>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</si>
  <si>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</si>
  <si>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</si>
  <si>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</si>
  <si>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</si>
  <si>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</si>
  <si>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</si>
  <si>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</si>
  <si>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</si>
  <si>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</si>
  <si>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</si>
  <si>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</si>
  <si>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</si>
  <si>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</si>
  <si>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</si>
  <si>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</si>
  <si>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</si>
  <si>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</si>
  <si>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</si>
  <si>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</si>
  <si>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</si>
  <si>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</si>
  <si>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</si>
  <si>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</si>
  <si>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</si>
  <si>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</si>
  <si>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</si>
  <si>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</si>
  <si>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</si>
  <si>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</si>
  <si>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</si>
  <si>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</si>
  <si>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</si>
  <si>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</si>
  <si>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</si>
  <si>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</si>
  <si>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</si>
  <si>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</si>
  <si>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</si>
  <si>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</si>
  <si>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</si>
  <si>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</si>
  <si>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</si>
  <si>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</si>
  <si>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</si>
  <si>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</si>
  <si>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</si>
  <si>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</si>
  <si>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</si>
  <si>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</si>
  <si>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</si>
  <si>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</si>
  <si>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</si>
  <si>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</si>
  <si>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</si>
  <si>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</si>
  <si>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</si>
  <si>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</si>
  <si>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</si>
  <si>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</si>
  <si>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</si>
  <si>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</si>
  <si>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</si>
  <si>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</si>
  <si>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</si>
  <si>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</si>
  <si>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</si>
  <si>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</si>
  <si>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</si>
  <si>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</si>
  <si>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</si>
  <si>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</si>
  <si>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</si>
  <si>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</si>
  <si>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</si>
  <si>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</si>
  <si>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</si>
  <si>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</si>
  <si>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</si>
  <si>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</si>
  <si>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</si>
  <si>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</si>
  <si>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</si>
  <si>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</si>
  <si>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</si>
  <si>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</si>
  <si>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</si>
  <si>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</si>
  <si>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</si>
  <si>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</si>
  <si>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</si>
  <si>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</si>
  <si>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</si>
  <si>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</si>
  <si>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</si>
  <si>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</si>
  <si>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</si>
  <si>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</si>
  <si>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</si>
  <si>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</si>
  <si>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</si>
  <si>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</si>
  <si>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</si>
  <si>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</si>
  <si>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</si>
  <si>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</si>
  <si>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</si>
  <si>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</si>
  <si>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</si>
  <si>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</si>
  <si>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</si>
  <si>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</si>
  <si>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</si>
  <si>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</si>
  <si>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</si>
  <si>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</si>
  <si>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</si>
  <si>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</si>
  <si>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</si>
  <si>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</si>
  <si>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</si>
  <si>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</si>
  <si>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</si>
  <si>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</si>
  <si>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</si>
  <si>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</si>
  <si>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</si>
  <si>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</si>
  <si>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</si>
  <si>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</si>
  <si>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</si>
  <si>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</si>
  <si>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</si>
  <si>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</si>
  <si>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</si>
  <si>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</si>
  <si>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</si>
  <si>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</si>
  <si>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</si>
  <si>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</si>
  <si>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</si>
  <si>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</si>
  <si>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</si>
  <si>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</si>
  <si>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</si>
  <si>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</si>
  <si>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</si>
  <si>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</si>
  <si>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</si>
  <si>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</si>
  <si>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</si>
  <si>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</si>
  <si>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</si>
  <si>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</si>
  <si>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</si>
  <si>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</si>
  <si>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</si>
  <si>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</si>
  <si>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</si>
  <si>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</si>
  <si>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</si>
  <si>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</si>
  <si>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</si>
  <si>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</si>
  <si>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</si>
  <si>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</si>
  <si>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</si>
  <si>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</si>
  <si>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</si>
  <si>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</si>
  <si>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</si>
  <si>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</si>
  <si>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</si>
  <si>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</si>
  <si>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</si>
  <si>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</si>
  <si>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</si>
  <si>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</si>
  <si>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</si>
  <si>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</si>
  <si>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</si>
  <si>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</si>
  <si>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</si>
  <si>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</si>
  <si>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</si>
  <si>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</si>
  <si>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</si>
  <si>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</si>
  <si>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</si>
  <si>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</si>
  <si>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</si>
  <si>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</si>
  <si>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</si>
  <si>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</si>
  <si>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</si>
  <si>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</si>
  <si>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</si>
  <si>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</si>
  <si>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</si>
  <si>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</si>
  <si>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</si>
  <si>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</si>
  <si>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</si>
  <si>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</si>
  <si>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</si>
  <si>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</si>
  <si>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</si>
  <si>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</si>
  <si>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</si>
  <si>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</si>
  <si>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</si>
  <si>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</si>
  <si>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</si>
  <si>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</si>
  <si>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</si>
  <si>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</si>
  <si>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</si>
  <si>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</si>
  <si>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</si>
  <si>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</si>
  <si>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</si>
  <si>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</si>
  <si>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</si>
  <si>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</si>
  <si>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</si>
  <si>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</si>
  <si>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</si>
  <si>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</si>
  <si>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</si>
  <si>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</si>
  <si>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</si>
  <si>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</si>
  <si>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</si>
  <si>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</si>
  <si>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</si>
  <si>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</si>
  <si>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</si>
  <si>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</si>
  <si>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</si>
  <si>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</si>
  <si>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</si>
  <si>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</si>
  <si>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</si>
  <si>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</si>
  <si>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</si>
  <si>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</si>
  <si>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</si>
  <si>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</si>
  <si>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</si>
  <si>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</si>
  <si>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</si>
  <si>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</si>
  <si>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</si>
  <si>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</si>
  <si>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</si>
  <si>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</si>
  <si>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</si>
  <si>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</si>
  <si>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</si>
  <si>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</si>
  <si>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</si>
  <si>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</si>
  <si>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</si>
  <si>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</si>
  <si>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</si>
  <si>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</si>
  <si>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</si>
  <si>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</si>
  <si>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</si>
  <si>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</si>
  <si>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</si>
  <si>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</si>
  <si>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</si>
  <si>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</si>
  <si>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</si>
  <si>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</si>
  <si>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</si>
  <si>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</si>
  <si>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</si>
  <si>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</si>
  <si>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</si>
  <si>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</si>
  <si>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</si>
  <si>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</si>
  <si>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</si>
  <si>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</si>
  <si>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</si>
  <si>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</si>
  <si>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</si>
  <si>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</si>
  <si>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</si>
  <si>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</si>
  <si>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</si>
  <si>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</si>
  <si>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</si>
  <si>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</si>
  <si>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</si>
  <si>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</si>
  <si>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</si>
  <si>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</si>
  <si>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</si>
  <si>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</si>
  <si>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</si>
  <si>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</si>
  <si>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</si>
  <si>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</si>
  <si>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</si>
  <si>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</si>
  <si>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</si>
  <si>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</si>
  <si>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</si>
  <si>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</si>
  <si>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</si>
  <si>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</si>
  <si>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</si>
  <si>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</si>
  <si>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</si>
  <si>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</si>
  <si>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</si>
  <si>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</si>
  <si>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</si>
  <si>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</si>
  <si>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</si>
  <si>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</si>
  <si>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</si>
  <si>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</si>
  <si>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</si>
  <si>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</si>
  <si>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</si>
  <si>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</si>
  <si>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</si>
  <si>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</si>
  <si>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</si>
  <si>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</si>
  <si>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</si>
  <si>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</si>
  <si>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</si>
  <si>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</si>
  <si>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</si>
  <si>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</si>
  <si>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</si>
  <si>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</si>
  <si>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</si>
  <si>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</si>
  <si>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</si>
  <si>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</si>
  <si>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</si>
  <si>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</si>
  <si>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</si>
  <si>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</si>
  <si>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</si>
  <si>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</si>
  <si>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</si>
  <si>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</si>
  <si>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</si>
  <si>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</si>
  <si>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</si>
  <si>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</si>
  <si>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</si>
  <si>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</si>
  <si>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</si>
  <si>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</si>
  <si>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</si>
  <si>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</si>
  <si>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</si>
  <si>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</si>
  <si>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</si>
  <si>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</si>
  <si>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</si>
  <si>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</si>
  <si>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</si>
  <si>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</si>
  <si>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</si>
  <si>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</si>
  <si>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</si>
  <si>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</si>
  <si>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</si>
  <si>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</si>
  <si>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</si>
  <si>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</si>
  <si>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</si>
  <si>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</si>
  <si>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</si>
  <si>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</si>
  <si>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</si>
  <si>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</si>
  <si>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</si>
  <si>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</si>
  <si>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</si>
  <si>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</si>
  <si>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</si>
  <si>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</si>
  <si>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</si>
  <si>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</si>
  <si>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</si>
  <si>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</si>
  <si>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</si>
  <si>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</si>
  <si>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</si>
  <si>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</si>
  <si>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</si>
  <si>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</si>
  <si>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</si>
  <si>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</si>
  <si>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</si>
  <si>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</si>
  <si>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</si>
  <si>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</si>
  <si>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</si>
  <si>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</si>
  <si>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</si>
  <si>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</si>
  <si>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</si>
  <si>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</si>
  <si>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</si>
  <si>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</si>
  <si>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</si>
  <si>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</si>
  <si>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</si>
  <si>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</si>
  <si>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</si>
  <si>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</si>
  <si>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</si>
  <si>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</si>
  <si>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</si>
  <si>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</si>
  <si>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</si>
  <si>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</si>
  <si>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</si>
  <si>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</si>
  <si>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</si>
  <si>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</si>
  <si>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</si>
  <si>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</si>
  <si>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</si>
  <si>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</si>
  <si>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</si>
  <si>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</si>
  <si>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</si>
  <si>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</si>
  <si>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</si>
  <si>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</si>
  <si>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</si>
  <si>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</si>
  <si>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</si>
  <si>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</si>
  <si>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</si>
  <si>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</si>
  <si>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</si>
  <si>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</si>
  <si>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</si>
  <si>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</si>
  <si>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</si>
  <si>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</si>
  <si>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</si>
  <si>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</si>
  <si>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</si>
  <si>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</si>
  <si>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</si>
  <si>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</si>
  <si>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</si>
  <si>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</si>
  <si>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</si>
  <si>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</si>
  <si>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</si>
  <si>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</si>
  <si>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</si>
  <si>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</si>
  <si>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</si>
  <si>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</si>
  <si>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</si>
  <si>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</si>
  <si>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</si>
  <si>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</si>
  <si>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</si>
  <si>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</si>
  <si>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</si>
  <si>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</si>
  <si>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</si>
  <si>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</si>
  <si>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</si>
  <si>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</si>
  <si>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</si>
  <si>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</si>
  <si>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</si>
  <si>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</si>
  <si>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</si>
  <si>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</si>
  <si>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</si>
  <si>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</si>
  <si>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</si>
  <si>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</si>
  <si>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</si>
  <si>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</si>
  <si>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</si>
  <si>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</si>
  <si>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</si>
  <si>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</si>
  <si>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</si>
  <si>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</si>
  <si>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</si>
  <si>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</si>
  <si>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</si>
  <si>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</si>
  <si>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</si>
  <si>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</si>
  <si>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</si>
  <si>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</si>
  <si>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</si>
  <si>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</si>
  <si>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</si>
  <si>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</si>
  <si>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</si>
  <si>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</si>
  <si>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</si>
  <si>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</si>
  <si>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</si>
  <si>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</si>
  <si>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</si>
  <si>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</si>
  <si>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</si>
  <si>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</si>
  <si>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</si>
  <si>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</si>
  <si>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</si>
  <si>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</si>
  <si>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</si>
  <si>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</si>
  <si>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</si>
  <si>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</si>
  <si>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</si>
  <si>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</si>
  <si>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</si>
  <si>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</si>
  <si>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</si>
  <si>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</si>
  <si>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</si>
  <si>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</si>
  <si>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</si>
  <si>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</si>
  <si>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</si>
  <si>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</si>
  <si>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</si>
  <si>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</si>
  <si>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</si>
  <si>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</si>
  <si>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</si>
  <si>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</si>
  <si>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</si>
  <si>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</si>
  <si>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</si>
  <si>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</si>
  <si>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</si>
  <si>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</si>
  <si>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</si>
  <si>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</si>
  <si>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</si>
  <si>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</si>
  <si>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</si>
  <si>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</si>
  <si>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</si>
  <si>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</si>
  <si>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</si>
  <si>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</si>
  <si>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</si>
  <si>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</si>
  <si>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</si>
  <si>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</si>
  <si>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</si>
  <si>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</si>
  <si>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</si>
  <si>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</si>
  <si>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</si>
  <si>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</si>
  <si>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</si>
  <si>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</si>
  <si>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</si>
  <si>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</si>
  <si>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</si>
  <si>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</si>
  <si>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</si>
  <si>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</si>
  <si>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</si>
  <si>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</si>
  <si>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</si>
  <si>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</si>
  <si>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</si>
  <si>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</si>
  <si>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</si>
  <si>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</si>
  <si>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</si>
  <si>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</si>
  <si>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</si>
  <si>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</si>
  <si>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</si>
  <si>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</si>
  <si>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</si>
  <si>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</si>
  <si>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</si>
  <si>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</si>
  <si>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</si>
  <si>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</si>
  <si>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</si>
  <si>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</si>
  <si>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</si>
  <si>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</si>
  <si>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</si>
  <si>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</si>
  <si>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</si>
  <si>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</si>
  <si>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</si>
  <si>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</si>
  <si>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</si>
  <si>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</si>
  <si>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</si>
  <si>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</si>
  <si>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</si>
  <si>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</si>
  <si>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</si>
  <si>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</si>
  <si>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</si>
  <si>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</si>
  <si>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</si>
  <si>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</si>
  <si>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</si>
  <si>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</si>
  <si>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</si>
  <si>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</si>
  <si>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</si>
  <si>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</si>
  <si>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</si>
  <si>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</si>
  <si>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</si>
  <si>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</si>
  <si>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</si>
  <si>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</si>
  <si>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</si>
  <si>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</si>
  <si>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</si>
  <si>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</si>
  <si>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</si>
  <si>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</si>
  <si>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</si>
  <si>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</si>
  <si>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</si>
  <si>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</si>
  <si>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</si>
  <si>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</si>
  <si>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</si>
  <si>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</si>
  <si>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</si>
  <si>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</si>
  <si>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</si>
  <si>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</si>
  <si>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</si>
  <si>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</si>
  <si>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</si>
  <si>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</si>
  <si>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</si>
  <si>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</si>
  <si>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</si>
  <si>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</si>
  <si>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</si>
  <si>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</si>
  <si>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</si>
  <si>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</si>
  <si>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</si>
  <si>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</si>
  <si>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</si>
  <si>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</si>
  <si>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</si>
  <si>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</si>
  <si>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</si>
  <si>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</si>
  <si>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</si>
  <si>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</si>
  <si>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</si>
  <si>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</si>
  <si>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</si>
  <si>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</si>
  <si>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</si>
  <si>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</si>
  <si>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</si>
  <si>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</si>
  <si>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</si>
  <si>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</si>
  <si>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</si>
  <si>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</si>
  <si>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</si>
  <si>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</si>
  <si>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</si>
  <si>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</si>
  <si>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</si>
  <si>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</si>
  <si>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</si>
  <si>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</si>
  <si>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</si>
  <si>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</si>
  <si>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</si>
  <si>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</si>
  <si>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</si>
  <si>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</si>
  <si>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</si>
  <si>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</si>
  <si>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</si>
  <si>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</si>
  <si>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</si>
  <si>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</si>
  <si>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</si>
  <si>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</si>
  <si>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</si>
  <si>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</si>
  <si>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</si>
  <si>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</si>
  <si>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</si>
  <si>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</si>
  <si>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</si>
  <si>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</si>
  <si>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</si>
  <si>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</si>
  <si>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</si>
  <si>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</si>
  <si>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</si>
  <si>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</si>
  <si>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</si>
  <si>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</si>
  <si>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</si>
  <si>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</si>
  <si>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</si>
  <si>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</si>
  <si>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</si>
  <si>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</si>
  <si>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</si>
  <si>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</si>
  <si>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</si>
  <si>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</si>
  <si>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</si>
  <si>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</si>
  <si>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</si>
  <si>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</si>
  <si>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</si>
  <si>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</si>
  <si>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</si>
  <si>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</si>
  <si>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</si>
  <si>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</si>
  <si>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</si>
  <si>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</si>
  <si>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</si>
  <si>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</si>
  <si>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</si>
  <si>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</si>
  <si>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</si>
  <si>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</si>
  <si>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</si>
  <si>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</si>
  <si>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</si>
  <si>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</si>
  <si>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</si>
  <si>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</si>
  <si>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</si>
  <si>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</si>
  <si>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</si>
  <si>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</si>
  <si>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</si>
  <si>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</si>
  <si>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</si>
  <si>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</si>
  <si>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</si>
  <si>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</si>
  <si>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</si>
  <si>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</si>
  <si>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</si>
  <si>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</si>
  <si>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</si>
  <si>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</si>
  <si>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</si>
  <si>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</si>
  <si>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</si>
  <si>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</si>
  <si>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</si>
  <si>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</si>
  <si>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</si>
  <si>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</si>
  <si>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</si>
  <si>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</si>
  <si>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</si>
  <si>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</si>
  <si>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</si>
  <si>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</si>
  <si>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</si>
  <si>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</si>
  <si>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</si>
  <si>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</si>
  <si>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</si>
  <si>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</si>
  <si>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</si>
  <si>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</si>
  <si>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</si>
  <si>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</si>
  <si>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</si>
  <si>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</si>
  <si>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</si>
  <si>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</si>
  <si>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</si>
  <si>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</si>
  <si>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</si>
  <si>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</si>
  <si>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</si>
  <si>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</si>
  <si>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</si>
  <si>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</si>
  <si>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</si>
  <si>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</si>
  <si>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</si>
  <si>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</si>
  <si>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</si>
  <si>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</si>
  <si>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</si>
  <si>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</si>
  <si>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</si>
  <si>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</si>
  <si>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</si>
  <si>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</si>
  <si>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</si>
  <si>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</si>
  <si>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</si>
  <si>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</si>
  <si>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</si>
  <si>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</si>
  <si>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</si>
  <si>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</si>
  <si>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</si>
  <si>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</si>
  <si>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</si>
  <si>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</si>
  <si>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</si>
  <si>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</si>
  <si>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</si>
  <si>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</si>
  <si>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</si>
  <si>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</si>
  <si>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</si>
  <si>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</si>
  <si>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</si>
  <si>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</si>
  <si>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</si>
  <si>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</si>
  <si>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</si>
  <si>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</si>
  <si>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</si>
  <si>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</si>
  <si>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</si>
  <si>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</si>
  <si>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</si>
  <si>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</si>
  <si>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</si>
  <si>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</si>
  <si>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</si>
  <si>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</si>
  <si>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</si>
  <si>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</si>
  <si>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</si>
  <si>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</si>
  <si>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</si>
  <si>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</si>
  <si>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</si>
  <si>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</si>
  <si>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</si>
  <si>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</si>
  <si>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</si>
  <si>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</si>
  <si>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</si>
  <si>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</si>
  <si>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</si>
  <si>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</si>
  <si>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</si>
  <si>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</si>
  <si>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</si>
  <si>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</si>
  <si>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</si>
  <si>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</si>
  <si>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</si>
  <si>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</si>
  <si>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</si>
  <si>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</si>
  <si>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</si>
  <si>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</si>
  <si>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</si>
  <si>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</si>
  <si>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</si>
  <si>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</si>
  <si>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</si>
  <si>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</si>
  <si>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</si>
  <si>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</si>
  <si>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</si>
  <si>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</si>
  <si>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</si>
  <si>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</si>
  <si>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</si>
  <si>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</si>
  <si>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</si>
  <si>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</si>
  <si>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</si>
  <si>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</si>
  <si>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</si>
  <si>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</si>
  <si>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</si>
  <si>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</si>
  <si>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</si>
  <si>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</si>
  <si>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</si>
  <si>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</si>
  <si>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</si>
  <si>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</si>
  <si>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</si>
  <si>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</si>
  <si>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</si>
  <si>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</si>
  <si>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</si>
  <si>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</si>
  <si>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</si>
  <si>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</si>
  <si>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</si>
  <si>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</si>
  <si>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</si>
  <si>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</si>
  <si>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</si>
  <si>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</si>
  <si>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</si>
  <si>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</si>
  <si>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</si>
  <si>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</si>
  <si>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</si>
  <si>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</si>
  <si>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</si>
  <si>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</si>
  <si>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</si>
  <si>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</si>
  <si>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</si>
  <si>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</si>
  <si>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</si>
  <si>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</si>
  <si>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</si>
  <si>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</si>
  <si>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</si>
  <si>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</si>
  <si>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</si>
  <si>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</si>
  <si>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</si>
  <si>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</si>
  <si>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</si>
  <si>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</si>
  <si>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</si>
  <si>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</si>
  <si>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</si>
  <si>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</si>
  <si>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</si>
  <si>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</si>
  <si>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</si>
  <si>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</si>
  <si>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</si>
  <si>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</si>
  <si>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</si>
  <si>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</si>
  <si>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</si>
  <si>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</si>
  <si>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</si>
  <si>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</si>
  <si>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</si>
  <si>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</si>
  <si>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</si>
  <si>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</si>
  <si>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</si>
  <si>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</si>
  <si>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</si>
  <si>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</si>
  <si>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</si>
  <si>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</si>
  <si>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</si>
  <si>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</si>
  <si>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</si>
  <si>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</si>
  <si>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</si>
  <si>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</si>
  <si>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</si>
  <si>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</si>
  <si>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</si>
  <si>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</si>
  <si>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</si>
  <si>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</si>
  <si>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</si>
  <si>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</si>
  <si>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</si>
  <si>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</si>
  <si>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</si>
  <si>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</si>
  <si>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</si>
  <si>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</si>
  <si>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</si>
  <si>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</si>
  <si>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</si>
  <si>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</si>
  <si>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</si>
  <si>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</si>
  <si>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</si>
  <si>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</si>
  <si>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</si>
  <si>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</si>
  <si>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</si>
  <si>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</si>
  <si>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</si>
  <si>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</si>
  <si>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</si>
  <si>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</si>
  <si>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</si>
  <si>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</si>
  <si>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</si>
  <si>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</si>
  <si>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</si>
  <si>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</si>
  <si>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</si>
  <si>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</si>
  <si>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</si>
  <si>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</si>
  <si>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</si>
  <si>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</si>
  <si>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</si>
  <si>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</si>
  <si>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</si>
  <si>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</si>
  <si>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</si>
  <si>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</si>
  <si>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</si>
  <si>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</si>
  <si>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</si>
  <si>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</si>
  <si>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</si>
  <si>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</si>
  <si>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</si>
  <si>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</si>
  <si>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</si>
  <si>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</si>
  <si>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</si>
  <si>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</si>
  <si>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</si>
  <si>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</si>
  <si>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</si>
  <si>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</si>
  <si>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</si>
  <si>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</si>
  <si>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</si>
  <si>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</si>
  <si>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</si>
  <si>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</si>
  <si>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</si>
  <si>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</si>
  <si>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</si>
  <si>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</si>
  <si>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</si>
  <si>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</si>
  <si>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</si>
  <si>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</si>
  <si>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</si>
  <si>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</si>
  <si>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</si>
  <si>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</si>
  <si>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</si>
  <si>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</si>
  <si>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</si>
  <si>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</si>
  <si>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</si>
  <si>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</si>
  <si>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</si>
  <si>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</si>
  <si>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</si>
  <si>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</si>
  <si>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</si>
  <si>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</si>
  <si>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</si>
  <si>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</si>
  <si>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</si>
  <si>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</si>
  <si>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</si>
  <si>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</si>
  <si>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</si>
  <si>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</si>
  <si>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</si>
  <si>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</si>
  <si>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</si>
  <si>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</si>
  <si>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</si>
  <si>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</si>
  <si>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</si>
  <si>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</si>
  <si>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</si>
  <si>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</si>
  <si>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</si>
  <si>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</si>
  <si>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</si>
  <si>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</si>
  <si>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</si>
  <si>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</si>
  <si>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</si>
  <si>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</si>
  <si>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</si>
  <si>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</si>
  <si>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</si>
  <si>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</si>
  <si>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</si>
  <si>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</si>
  <si>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</si>
  <si>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</si>
  <si>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</si>
  <si>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</si>
  <si>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</si>
  <si>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</si>
  <si>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</si>
  <si>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</si>
  <si>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</si>
  <si>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</si>
  <si>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</si>
  <si>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</si>
  <si>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</si>
  <si>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</si>
  <si>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</si>
  <si>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</si>
  <si>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</si>
  <si>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</si>
  <si>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</si>
  <si>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</si>
  <si>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</si>
  <si>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</si>
  <si>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</si>
  <si>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</si>
  <si>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</si>
  <si>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</si>
  <si>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</si>
  <si>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</si>
  <si>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</si>
  <si>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</si>
  <si>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</si>
  <si>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</si>
  <si>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</si>
  <si>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</si>
  <si>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</si>
  <si>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</si>
  <si>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</si>
  <si>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</si>
  <si>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</si>
  <si>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</si>
  <si>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</si>
  <si>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</si>
  <si>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</si>
  <si>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</si>
  <si>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</si>
  <si>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</si>
  <si>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</si>
  <si>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</si>
  <si>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</si>
  <si>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</si>
  <si>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</si>
  <si>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</si>
  <si>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</si>
  <si>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</si>
  <si>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</si>
  <si>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</si>
  <si>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</si>
  <si>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</si>
  <si>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</si>
  <si>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</si>
  <si>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</si>
  <si>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</si>
  <si>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</si>
  <si>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</si>
  <si>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</si>
  <si>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</si>
  <si>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</si>
  <si>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</si>
  <si>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</si>
  <si>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</si>
  <si>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</si>
  <si>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</si>
  <si>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</si>
  <si>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</si>
  <si>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</si>
  <si>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</si>
  <si>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</si>
  <si>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</si>
  <si>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</si>
  <si>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</si>
  <si>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</si>
  <si>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</si>
  <si>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</si>
  <si>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</si>
  <si>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</si>
  <si>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</si>
  <si>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</si>
  <si>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</si>
  <si>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</si>
  <si>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</si>
  <si>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</si>
  <si>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</si>
  <si>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</si>
  <si>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</si>
  <si>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</si>
  <si>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</si>
  <si>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</si>
  <si>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</si>
  <si>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</si>
  <si>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</si>
  <si>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</si>
  <si>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</si>
  <si>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</si>
  <si>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</si>
  <si>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</si>
  <si>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</si>
  <si>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</si>
  <si>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</si>
  <si>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</si>
  <si>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</si>
  <si>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</si>
  <si>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</si>
  <si>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</si>
  <si>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</si>
  <si>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</si>
  <si>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</si>
  <si>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</si>
  <si>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</si>
  <si>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</si>
  <si>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</si>
  <si>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</si>
  <si>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</si>
  <si>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</si>
  <si>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</si>
  <si>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</si>
  <si>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</si>
  <si>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</si>
  <si>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</si>
  <si>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</si>
  <si>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</si>
  <si>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</si>
  <si>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</si>
  <si>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</si>
  <si>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</si>
  <si>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</si>
  <si>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</si>
  <si>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</si>
  <si>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</si>
  <si>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</si>
  <si>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</si>
  <si>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</si>
  <si>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</si>
  <si>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</si>
  <si>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</si>
  <si>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</si>
  <si>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</si>
  <si>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</si>
  <si>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</si>
  <si>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</si>
  <si>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</si>
  <si>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</si>
  <si>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</si>
  <si>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</si>
  <si>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</si>
  <si>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</si>
  <si>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</si>
  <si>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</si>
  <si>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</si>
  <si>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</si>
  <si>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</si>
  <si>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</si>
  <si>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</si>
  <si>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</si>
  <si>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</si>
  <si>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</si>
  <si>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</si>
  <si>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</si>
  <si>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</si>
  <si>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</si>
  <si>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</si>
  <si>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</si>
  <si>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</si>
  <si>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</si>
  <si>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</si>
  <si>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</si>
  <si>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</si>
  <si>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</si>
  <si>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</si>
  <si>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</si>
  <si>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</si>
  <si>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</si>
  <si>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</si>
  <si>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</si>
  <si>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</si>
  <si>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</si>
  <si>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</si>
  <si>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</si>
  <si>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</si>
  <si>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</si>
  <si>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</si>
  <si>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</si>
  <si>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</si>
  <si>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</si>
  <si>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</si>
  <si>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</si>
  <si>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</si>
  <si>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</si>
  <si>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</si>
  <si>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</si>
  <si>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</si>
  <si>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</si>
  <si>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</si>
  <si>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</si>
  <si>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</si>
  <si>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</si>
  <si>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</si>
  <si>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</si>
  <si>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</si>
  <si>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</si>
  <si>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</si>
  <si>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</si>
  <si>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</si>
  <si>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</si>
  <si>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</si>
  <si>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</si>
  <si>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</si>
  <si>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</si>
  <si>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</si>
  <si>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</si>
  <si>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</si>
  <si>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</si>
  <si>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</si>
  <si>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</si>
  <si>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</si>
  <si>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</si>
  <si>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</si>
  <si>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</si>
  <si>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</si>
  <si>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</si>
  <si>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</si>
  <si>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</si>
  <si>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</si>
  <si>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</si>
  <si>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</si>
  <si>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</si>
  <si>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</si>
  <si>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</si>
  <si>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</si>
  <si>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</si>
  <si>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</si>
  <si>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</si>
  <si>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</si>
  <si>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</si>
  <si>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</si>
  <si>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</si>
  <si>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</si>
  <si>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</si>
  <si>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</si>
  <si>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</si>
  <si>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</si>
  <si>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</si>
  <si>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</si>
  <si>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</si>
  <si>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</si>
  <si>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</si>
  <si>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</si>
  <si>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</si>
  <si>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</si>
  <si>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</si>
  <si>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</si>
  <si>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</si>
  <si>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</si>
  <si>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</si>
  <si>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</si>
  <si>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</si>
  <si>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</si>
  <si>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</si>
  <si>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</si>
  <si>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</si>
  <si>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</si>
  <si>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</si>
  <si>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</si>
  <si>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</si>
  <si>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</si>
  <si>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</si>
  <si>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</si>
  <si>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</si>
  <si>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</si>
  <si>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</si>
  <si>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</si>
  <si>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</si>
  <si>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</si>
  <si>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</si>
  <si>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</si>
  <si>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</si>
  <si>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</si>
  <si>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</si>
  <si>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</si>
  <si>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</si>
  <si>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</si>
  <si>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</si>
  <si>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</si>
  <si>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</si>
  <si>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</si>
  <si>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</si>
  <si>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</si>
  <si>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</si>
  <si>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</si>
  <si>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</si>
  <si>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</si>
  <si>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</si>
  <si>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</si>
  <si>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</si>
  <si>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</si>
  <si>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</si>
  <si>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</si>
  <si>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</si>
  <si>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</si>
  <si>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</si>
  <si>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</si>
  <si>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</si>
  <si>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</si>
  <si>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</si>
  <si>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</si>
  <si>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</si>
  <si>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</si>
  <si>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</si>
  <si>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</si>
  <si>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</si>
  <si>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</si>
  <si>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</si>
  <si>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</si>
  <si>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</si>
  <si>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</si>
  <si>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</si>
  <si>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</si>
  <si>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</si>
  <si>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</si>
  <si>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</si>
  <si>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</si>
  <si>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</si>
  <si>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</si>
  <si>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</si>
  <si>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</si>
  <si>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</si>
  <si>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</si>
  <si>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</si>
  <si>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</si>
  <si>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</si>
  <si>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</si>
  <si>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</si>
  <si>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</si>
  <si>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</si>
  <si>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</si>
  <si>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</si>
  <si>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</si>
  <si>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</si>
  <si>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</si>
  <si>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</si>
  <si>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</si>
  <si>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</si>
  <si>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</si>
  <si>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</si>
  <si>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</si>
  <si>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</si>
  <si>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</si>
  <si>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</si>
  <si>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</si>
  <si>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</si>
  <si>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</si>
  <si>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</si>
  <si>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</si>
  <si>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</si>
  <si>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</si>
  <si>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</si>
  <si>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</si>
  <si>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</si>
  <si>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</si>
  <si>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</si>
  <si>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</si>
  <si>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</si>
  <si>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</si>
  <si>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</si>
  <si>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</si>
  <si>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</si>
  <si>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</si>
  <si>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</si>
  <si>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</si>
  <si>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</si>
  <si>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</si>
  <si>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</si>
  <si>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</si>
  <si>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</si>
  <si>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</si>
  <si>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</si>
  <si>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</si>
  <si>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</si>
  <si>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</si>
  <si>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</si>
  <si>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</si>
  <si>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</si>
  <si>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</si>
  <si>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</si>
  <si>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</si>
  <si>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</si>
  <si>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</si>
  <si>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</si>
  <si>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</si>
  <si>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</si>
  <si>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</si>
  <si>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</si>
  <si>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</si>
  <si>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</si>
  <si>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</si>
  <si>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</si>
  <si>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</si>
  <si>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</si>
  <si>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</si>
  <si>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</si>
  <si>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</si>
  <si>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</si>
  <si>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</si>
  <si>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</si>
  <si>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</si>
  <si>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</si>
  <si>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</si>
  <si>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</si>
  <si>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</si>
  <si>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</si>
  <si>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</si>
  <si>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</si>
  <si>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</si>
  <si>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</si>
  <si>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</si>
  <si>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</si>
  <si>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</si>
  <si>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</si>
  <si>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</si>
  <si>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</si>
  <si>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</si>
  <si>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</si>
  <si>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</si>
  <si>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</si>
  <si>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</si>
  <si>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</si>
  <si>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</si>
  <si>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</si>
  <si>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</si>
  <si>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</si>
  <si>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</si>
  <si>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</si>
  <si>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</si>
  <si>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</si>
  <si>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</si>
  <si>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</si>
  <si>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</si>
  <si>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</si>
  <si>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</si>
  <si>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</si>
  <si>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</si>
  <si>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</si>
  <si>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</si>
  <si>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</si>
  <si>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</si>
  <si>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</si>
  <si>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</si>
  <si>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</si>
  <si>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</si>
  <si>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</si>
  <si>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</si>
  <si>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</si>
  <si>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</si>
  <si>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</si>
  <si>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</si>
  <si>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</si>
  <si>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</si>
  <si>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</si>
  <si>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</si>
  <si>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</si>
  <si>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</si>
  <si>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</si>
  <si>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</si>
  <si>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</si>
  <si>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</si>
  <si>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</si>
  <si>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</si>
  <si>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</si>
  <si>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</si>
  <si>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</si>
  <si>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</si>
  <si>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</si>
  <si>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</si>
  <si>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</si>
  <si>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</si>
  <si>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</si>
  <si>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</si>
  <si>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</si>
  <si>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</si>
  <si>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</si>
  <si>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</si>
  <si>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</si>
  <si>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</si>
  <si>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</si>
  <si>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</si>
  <si>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</si>
  <si>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</si>
  <si>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</si>
  <si>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</si>
  <si>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</si>
  <si>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</si>
  <si>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</si>
  <si>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</si>
  <si>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</si>
  <si>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</si>
  <si>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</si>
  <si>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</si>
  <si>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</si>
  <si>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</si>
  <si>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</si>
  <si>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</si>
  <si>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</si>
  <si>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</si>
  <si>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</si>
  <si>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</si>
  <si>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</si>
  <si>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</si>
  <si>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</si>
  <si>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</si>
  <si>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</si>
  <si>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</si>
  <si>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</si>
  <si>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</si>
  <si>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</si>
  <si>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</si>
  <si>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</si>
  <si>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</si>
  <si>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</si>
  <si>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</si>
  <si>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</si>
  <si>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</si>
  <si>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</si>
  <si>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</si>
  <si>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</si>
  <si>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</si>
  <si>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</si>
  <si>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</si>
  <si>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</si>
  <si>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</si>
  <si>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</si>
  <si>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</si>
  <si>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</si>
  <si>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</si>
  <si>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</si>
  <si>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</si>
  <si>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</si>
  <si>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</si>
  <si>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</si>
  <si>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</si>
  <si>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</si>
  <si>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</si>
  <si>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</si>
  <si>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</si>
  <si>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</si>
  <si>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</si>
  <si>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</si>
  <si>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</si>
  <si>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</si>
  <si>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</si>
  <si>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</si>
  <si>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</si>
  <si>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</si>
  <si>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</si>
  <si>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</si>
  <si>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</si>
  <si>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</si>
  <si>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</si>
  <si>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</si>
  <si>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</si>
  <si>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</si>
  <si>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</si>
  <si>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</si>
  <si>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</si>
  <si>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</si>
  <si>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</si>
  <si>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</si>
  <si>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</si>
  <si>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</si>
  <si>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</si>
  <si>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</si>
  <si>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</si>
  <si>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</si>
  <si>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</si>
  <si>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</si>
  <si>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</si>
  <si>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</si>
  <si>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</si>
  <si>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</si>
  <si>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</si>
  <si>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</si>
  <si>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</si>
  <si>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</si>
  <si>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</si>
  <si>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</si>
  <si>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</si>
  <si>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</si>
  <si>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</si>
  <si>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</si>
  <si>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</si>
  <si>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</si>
  <si>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</si>
  <si>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</si>
  <si>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</si>
  <si>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</si>
  <si>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</si>
  <si>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</si>
  <si>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</si>
  <si>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</si>
  <si>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</si>
  <si>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</si>
  <si>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</si>
  <si>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</si>
  <si>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</si>
  <si>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</si>
  <si>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</si>
  <si>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</si>
  <si>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</si>
  <si>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</si>
  <si>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</si>
  <si>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</si>
  <si>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</si>
  <si>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</si>
  <si>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</si>
  <si>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</si>
  <si>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</si>
  <si>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</si>
  <si>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</si>
  <si>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</si>
  <si>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</si>
  <si>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</si>
  <si>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</si>
  <si>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</si>
  <si>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</si>
  <si>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</si>
  <si>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</si>
  <si>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</si>
  <si>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</si>
  <si>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</si>
  <si>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</si>
  <si>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</si>
  <si>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</si>
  <si>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</si>
  <si>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</si>
  <si>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</si>
  <si>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</si>
  <si>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</si>
  <si>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</si>
  <si>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</si>
  <si>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</si>
  <si>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</si>
  <si>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</si>
  <si>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</si>
  <si>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</si>
  <si>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</si>
  <si>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</si>
  <si>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</si>
  <si>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</si>
  <si>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</si>
  <si>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</si>
  <si>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</si>
  <si>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</si>
  <si>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</si>
  <si>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</si>
  <si>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</si>
  <si>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</si>
  <si>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</si>
  <si>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</si>
  <si>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</si>
  <si>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</si>
  <si>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</si>
  <si>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</si>
  <si>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</si>
  <si>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</si>
  <si>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</si>
  <si>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</si>
  <si>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</si>
  <si>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</si>
  <si>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</si>
  <si>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</si>
  <si>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</si>
  <si>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</si>
  <si>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</si>
  <si>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</si>
  <si>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</si>
  <si>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</si>
  <si>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</si>
  <si>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</si>
  <si>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</si>
  <si>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</si>
  <si>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</si>
  <si>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</si>
  <si>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</si>
  <si>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</si>
  <si>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</si>
  <si>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</si>
  <si>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</si>
  <si>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</si>
  <si>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</si>
  <si>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</si>
  <si>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</si>
  <si>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</si>
  <si>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</si>
  <si>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</si>
  <si>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</si>
  <si>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</si>
  <si>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</si>
  <si>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</si>
  <si>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</si>
  <si>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</si>
  <si>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</si>
  <si>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</si>
  <si>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</si>
  <si>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</si>
  <si>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</si>
  <si>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</si>
  <si>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</si>
  <si>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</si>
  <si>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</si>
  <si>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</si>
  <si>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</si>
  <si>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</si>
  <si>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</si>
  <si>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</si>
  <si>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</si>
  <si>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</si>
  <si>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</si>
  <si>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</si>
  <si>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</si>
  <si>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</si>
  <si>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</si>
  <si>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</si>
  <si>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</si>
  <si>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</si>
  <si>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</si>
  <si>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</si>
  <si>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</si>
  <si>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</si>
  <si>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</si>
  <si>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</si>
  <si>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</si>
  <si>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</si>
  <si>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</si>
  <si>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</si>
  <si>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</si>
  <si>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</si>
  <si>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</si>
  <si>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</si>
  <si>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</si>
  <si>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</si>
  <si>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</si>
  <si>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</si>
  <si>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</si>
  <si>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</si>
  <si>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</si>
  <si>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</si>
  <si>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</si>
  <si>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</si>
  <si>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</si>
  <si>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</si>
  <si>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</si>
  <si>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</si>
  <si>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</si>
  <si>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</si>
  <si>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</si>
  <si>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</si>
  <si>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</si>
  <si>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</si>
  <si>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</si>
  <si>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</si>
  <si>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</si>
  <si>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</si>
  <si>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</si>
  <si>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</si>
  <si>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</si>
  <si>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</si>
  <si>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</si>
  <si>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</si>
  <si>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</si>
  <si>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</si>
  <si>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</si>
  <si>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</si>
  <si>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</si>
  <si>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</si>
  <si>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</si>
  <si>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</si>
  <si>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</si>
  <si>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</si>
  <si>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</si>
  <si>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</si>
  <si>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</si>
  <si>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</si>
  <si>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</si>
  <si>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</si>
  <si>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</si>
  <si>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</si>
  <si>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</si>
  <si>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</si>
  <si>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</si>
  <si>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</si>
  <si>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</si>
  <si>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</si>
  <si>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</si>
  <si>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</si>
  <si>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</si>
  <si>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</si>
  <si>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</si>
  <si>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</si>
  <si>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</si>
  <si>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</si>
  <si>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</si>
  <si>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</si>
  <si>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</si>
  <si>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</si>
  <si>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</si>
  <si>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</si>
  <si>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</si>
  <si>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</si>
  <si>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</si>
  <si>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</si>
  <si>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</si>
  <si>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</si>
  <si>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</si>
  <si>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</si>
  <si>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</si>
  <si>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</si>
  <si>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</si>
  <si>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</si>
  <si>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</si>
  <si>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</si>
  <si>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</si>
  <si>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</si>
  <si>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</si>
  <si>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</si>
  <si>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</si>
  <si>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</si>
  <si>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</si>
  <si>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</si>
  <si>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</si>
  <si>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</si>
  <si>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</si>
  <si>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</si>
  <si>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</si>
  <si>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</si>
  <si>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</si>
  <si>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</si>
  <si>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</si>
  <si>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</si>
  <si>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</si>
  <si>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</si>
  <si>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</si>
  <si>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</si>
  <si>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</si>
  <si>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</si>
  <si>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</si>
  <si>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</si>
  <si>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</si>
  <si>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</si>
  <si>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</si>
  <si>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</si>
  <si>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</si>
  <si>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</si>
  <si>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</si>
  <si>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</si>
  <si>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</si>
  <si>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</si>
  <si>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</si>
  <si>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</si>
  <si>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</si>
  <si>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</si>
  <si>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</si>
  <si>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</si>
  <si>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</si>
  <si>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</si>
  <si>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</si>
  <si>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</si>
  <si>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</si>
  <si>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</si>
  <si>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</si>
  <si>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</si>
  <si>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</si>
  <si>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</si>
  <si>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</si>
  <si>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</si>
  <si>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</si>
  <si>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</si>
  <si>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</si>
  <si>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</si>
  <si>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</si>
  <si>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</si>
  <si>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</si>
  <si>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</si>
  <si>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</si>
  <si>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</si>
  <si>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</si>
  <si>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</si>
  <si>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</si>
  <si>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</si>
  <si>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</si>
  <si>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</si>
  <si>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</si>
  <si>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</si>
  <si>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</si>
  <si>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</si>
  <si>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</si>
  <si>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</si>
  <si>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</si>
  <si>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</si>
  <si>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</si>
  <si>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</si>
  <si>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</si>
  <si>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</si>
  <si>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</si>
  <si>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</si>
  <si>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</si>
  <si>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</si>
  <si>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</si>
  <si>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</si>
  <si>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</si>
  <si>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</si>
  <si>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</si>
  <si>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</si>
  <si>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</si>
  <si>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</si>
  <si>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</si>
  <si>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</si>
  <si>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</si>
  <si>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</si>
  <si>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</si>
  <si>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</si>
  <si>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</si>
  <si>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</si>
  <si>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</si>
  <si>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</si>
  <si>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</si>
  <si>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</si>
  <si>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</si>
  <si>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</si>
  <si>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</si>
  <si>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</si>
  <si>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</si>
  <si>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</si>
  <si>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</si>
  <si>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</si>
  <si>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</si>
  <si>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</si>
  <si>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</si>
  <si>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</si>
  <si>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</si>
  <si>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</si>
  <si>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</si>
  <si>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</si>
  <si>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</si>
  <si>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</si>
  <si>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</si>
  <si>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</si>
  <si>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</si>
  <si>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</si>
  <si>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</si>
  <si>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</si>
  <si>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</si>
  <si>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</si>
  <si>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</si>
  <si>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</si>
  <si>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</si>
  <si>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</si>
  <si>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</si>
  <si>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</si>
  <si>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</si>
  <si>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</si>
  <si>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</si>
  <si>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</si>
  <si>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</si>
  <si>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</si>
  <si>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</si>
  <si>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</si>
  <si>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</si>
  <si>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</si>
  <si>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</si>
  <si>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</si>
  <si>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</si>
  <si>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</si>
  <si>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</si>
  <si>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</si>
  <si>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</si>
  <si>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</si>
  <si>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</si>
  <si>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</si>
  <si>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</si>
  <si>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</si>
  <si>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</si>
  <si>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</si>
  <si>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</si>
  <si>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</si>
  <si>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</si>
  <si>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</si>
  <si>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</si>
  <si>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</si>
  <si>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</si>
  <si>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</si>
  <si>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</si>
  <si>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</si>
  <si>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</si>
  <si>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</si>
  <si>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</si>
  <si>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</si>
  <si>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</si>
  <si>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</si>
  <si>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</si>
  <si>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</si>
  <si>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</si>
  <si>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</si>
  <si>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</si>
  <si>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</si>
  <si>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</si>
  <si>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</si>
  <si>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</si>
  <si>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</si>
  <si>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</si>
  <si>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</si>
  <si>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</si>
  <si>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</si>
  <si>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</si>
  <si>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</si>
  <si>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</si>
  <si>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</si>
  <si>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</si>
  <si>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</si>
  <si>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</si>
  <si>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</si>
  <si>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</si>
  <si>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</si>
  <si>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</si>
  <si>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</si>
  <si>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</si>
  <si>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</si>
  <si>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</si>
  <si>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</si>
  <si>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</si>
  <si>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</si>
  <si>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</si>
  <si>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</si>
  <si>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</si>
  <si>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</si>
  <si>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</si>
  <si>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</si>
  <si>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</si>
  <si>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</si>
  <si>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</si>
  <si>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</si>
  <si>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</si>
  <si>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</si>
  <si>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</si>
  <si>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</si>
  <si>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</si>
  <si>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</si>
  <si>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</si>
  <si>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</si>
  <si>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</si>
  <si>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</si>
  <si>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</si>
  <si>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</si>
  <si>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</si>
  <si>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</si>
  <si>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</si>
  <si>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</si>
  <si>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</si>
  <si>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</si>
  <si>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</si>
  <si>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</si>
  <si>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</si>
  <si>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</si>
  <si>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</si>
  <si>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</si>
  <si>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</si>
  <si>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</si>
  <si>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</si>
  <si>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</si>
  <si>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</si>
  <si>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</si>
  <si>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</si>
  <si>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</si>
  <si>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</si>
  <si>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</si>
  <si>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</si>
  <si>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</si>
  <si>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</si>
  <si>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</si>
  <si>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</si>
  <si>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</si>
  <si>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</si>
  <si>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</si>
  <si>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</si>
  <si>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</si>
  <si>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</si>
  <si>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</si>
  <si>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</si>
  <si>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</si>
  <si>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</si>
  <si>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</si>
  <si>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</si>
  <si>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</si>
  <si>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</si>
  <si>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</si>
  <si>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</si>
  <si>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</si>
  <si>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</si>
  <si>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</si>
  <si>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</si>
  <si>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</si>
  <si>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</si>
  <si>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</si>
  <si>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</si>
  <si>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</si>
  <si>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</si>
  <si>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</si>
  <si>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</si>
  <si>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</si>
  <si>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</si>
  <si>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</si>
  <si>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</si>
  <si>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</si>
  <si>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</si>
  <si>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</si>
  <si>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</si>
  <si>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</si>
  <si>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</si>
  <si>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</si>
  <si>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</si>
  <si>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</si>
  <si>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</si>
  <si>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</si>
  <si>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</si>
  <si>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</si>
  <si>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</si>
  <si>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</si>
  <si>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</si>
  <si>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</si>
  <si>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</si>
  <si>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</si>
  <si>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</si>
  <si>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</si>
  <si>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</si>
  <si>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</si>
  <si>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</si>
  <si>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</si>
  <si>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</si>
  <si>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</si>
  <si>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</si>
  <si>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</si>
  <si>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</si>
  <si>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</si>
  <si>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</si>
  <si>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</si>
  <si>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</si>
  <si>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</si>
  <si>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</si>
  <si>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</si>
  <si>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</si>
  <si>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</si>
  <si>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</si>
  <si>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</si>
  <si>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</si>
  <si>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</si>
  <si>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</si>
  <si>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</si>
  <si>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</si>
  <si>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</si>
  <si>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</si>
  <si>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</si>
  <si>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</si>
  <si>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</si>
  <si>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</si>
  <si>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</si>
  <si>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</si>
  <si>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</si>
  <si>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</si>
  <si>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</si>
  <si>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</si>
  <si>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</si>
  <si>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</si>
  <si>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</si>
  <si>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</si>
  <si>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</si>
  <si>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</si>
  <si>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</si>
  <si>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</si>
  <si>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</si>
  <si>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</si>
  <si>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</si>
  <si>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</si>
  <si>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</si>
  <si>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</si>
  <si>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</si>
  <si>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</si>
  <si>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</si>
  <si>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</si>
  <si>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</si>
  <si>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</si>
  <si>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</si>
  <si>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</si>
  <si>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</si>
  <si>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</si>
  <si>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</si>
  <si>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</si>
  <si>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</si>
  <si>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</si>
  <si>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</si>
  <si>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</si>
  <si>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</si>
  <si>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</si>
  <si>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</si>
  <si>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</si>
  <si>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</si>
  <si>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</si>
  <si>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</si>
  <si>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</si>
  <si>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</si>
  <si>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</si>
  <si>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</si>
  <si>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</si>
  <si>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</si>
  <si>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</si>
  <si>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</si>
  <si>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</si>
  <si>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</si>
  <si>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</si>
  <si>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</si>
  <si>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</si>
  <si>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</si>
  <si>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</si>
  <si>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</si>
  <si>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</si>
  <si>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</si>
  <si>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</si>
  <si>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</si>
  <si>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</si>
  <si>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</si>
  <si>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</si>
  <si>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</si>
  <si>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</si>
  <si>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</si>
  <si>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</si>
  <si>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</si>
  <si>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</si>
  <si>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</si>
  <si>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</si>
  <si>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</si>
  <si>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</si>
  <si>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</si>
  <si>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</si>
  <si>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</si>
  <si>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</si>
  <si>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</si>
  <si>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</si>
  <si>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</si>
  <si>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</si>
  <si>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</si>
  <si>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</si>
  <si>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</si>
  <si>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</si>
  <si>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</si>
  <si>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</si>
  <si>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</si>
  <si>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</si>
  <si>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</si>
  <si>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</si>
  <si>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</si>
  <si>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</si>
  <si>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</si>
  <si>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</si>
  <si>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</si>
  <si>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</si>
  <si>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</si>
  <si>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</si>
  <si>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</si>
  <si>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</si>
  <si>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</si>
  <si>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</si>
  <si>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</si>
  <si>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</si>
  <si>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</si>
  <si>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</si>
  <si>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</si>
  <si>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</si>
  <si>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</si>
  <si>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</si>
  <si>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</si>
  <si>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</si>
  <si>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</si>
  <si>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</si>
  <si>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</si>
  <si>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</si>
  <si>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</si>
  <si>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</si>
  <si>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</si>
  <si>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</si>
  <si>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</si>
  <si>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</si>
  <si>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</si>
  <si>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</si>
  <si>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</si>
  <si>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</si>
  <si>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</si>
  <si>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</si>
  <si>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</si>
  <si>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</si>
  <si>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</si>
  <si>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</si>
  <si>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</si>
  <si>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</si>
  <si>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</si>
  <si>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</si>
  <si>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</si>
  <si>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</si>
  <si>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</si>
  <si>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</si>
  <si>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</si>
  <si>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</si>
  <si>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</si>
  <si>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</si>
  <si>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</si>
  <si>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</si>
  <si>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</si>
  <si>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</si>
  <si>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</si>
  <si>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</si>
  <si>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</si>
  <si>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</si>
  <si>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</si>
  <si>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</si>
  <si>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</si>
  <si>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</si>
  <si>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</si>
  <si>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</si>
  <si>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</si>
  <si>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</si>
  <si>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</si>
  <si>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</si>
  <si>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</si>
  <si>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</si>
  <si>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</si>
  <si>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</si>
  <si>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</si>
  <si>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</si>
  <si>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</si>
  <si>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</si>
  <si>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</si>
  <si>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</si>
  <si>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</si>
  <si>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</si>
  <si>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</si>
  <si>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</si>
  <si>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</si>
  <si>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</si>
  <si>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</si>
  <si>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</si>
  <si>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</si>
  <si>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</si>
  <si>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</si>
  <si>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</si>
  <si>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</si>
  <si>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</si>
  <si>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</si>
  <si>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</si>
  <si>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</si>
  <si>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</si>
  <si>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</si>
  <si>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</si>
  <si>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</si>
  <si>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</si>
  <si>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</si>
  <si>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</si>
  <si>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</si>
  <si>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</si>
  <si>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</si>
  <si>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</si>
  <si>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</si>
  <si>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</si>
  <si>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</si>
  <si>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</si>
  <si>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</si>
  <si>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</si>
  <si>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</si>
  <si>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</si>
  <si>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</si>
  <si>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</si>
  <si>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</si>
  <si>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</si>
  <si>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</si>
  <si>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</si>
  <si>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</si>
  <si>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</si>
  <si>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</si>
  <si>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</si>
  <si>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</si>
  <si>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</si>
  <si>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</si>
  <si>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</si>
  <si>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</si>
  <si>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</si>
  <si>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</si>
  <si>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</si>
  <si>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</si>
  <si>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</si>
  <si>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</si>
  <si>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</si>
  <si>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</si>
  <si>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</si>
  <si>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</si>
  <si>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</si>
  <si>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</si>
  <si>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</si>
  <si>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</si>
  <si>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</si>
  <si>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</si>
  <si>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</si>
  <si>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</si>
  <si>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</si>
  <si>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</si>
  <si>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</si>
  <si>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</si>
  <si>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</si>
  <si>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</si>
  <si>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</si>
  <si>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</si>
  <si>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</si>
  <si>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</si>
  <si>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</si>
  <si>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</si>
  <si>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</si>
  <si>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</si>
  <si>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</si>
  <si>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</si>
  <si>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</si>
  <si>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</si>
  <si>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</si>
  <si>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</si>
  <si>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</si>
  <si>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</si>
  <si>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</si>
  <si>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</si>
  <si>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</si>
  <si>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</si>
  <si>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</si>
  <si>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</si>
  <si>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</si>
  <si>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</si>
  <si>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</si>
  <si>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</si>
  <si>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</si>
  <si>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</si>
  <si>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</si>
  <si>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</si>
  <si>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</si>
  <si>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</si>
  <si>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</si>
  <si>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</si>
  <si>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</si>
  <si>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</si>
  <si>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</si>
  <si>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</si>
  <si>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</si>
  <si>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</si>
  <si>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</si>
  <si>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</si>
  <si>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</si>
  <si>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</si>
  <si>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</si>
  <si>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</si>
  <si>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</si>
  <si>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</si>
  <si>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</si>
  <si>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</si>
  <si>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</si>
  <si>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</si>
  <si>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</si>
  <si>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</si>
  <si>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</si>
  <si>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</si>
  <si>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</si>
  <si>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</si>
  <si>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</si>
  <si>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</si>
  <si>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</si>
  <si>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</si>
  <si>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</si>
  <si>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</si>
  <si>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</si>
  <si>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</si>
  <si>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</si>
  <si>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</si>
  <si>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</si>
  <si>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</si>
  <si>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</si>
  <si>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</si>
  <si>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</si>
  <si>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</si>
  <si>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</si>
  <si>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</si>
  <si>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</si>
  <si>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</si>
  <si>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</si>
  <si>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</si>
  <si>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</si>
  <si>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</si>
  <si>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</si>
  <si>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</si>
  <si>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</si>
  <si>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</si>
  <si>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</si>
  <si>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</si>
  <si>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</si>
  <si>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</si>
  <si>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</si>
  <si>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</si>
  <si>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</si>
  <si>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</si>
  <si>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</si>
  <si>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</si>
  <si>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</si>
  <si>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</si>
  <si>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</si>
  <si>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</si>
  <si>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</si>
  <si>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</si>
  <si>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</si>
  <si>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</si>
  <si>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</si>
  <si>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</si>
  <si>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</si>
  <si>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</si>
  <si>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</si>
  <si>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</si>
  <si>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</si>
  <si>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</si>
  <si>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</si>
  <si>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</si>
  <si>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</si>
  <si>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</si>
  <si>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</si>
  <si>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</si>
  <si>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</si>
  <si>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</si>
  <si>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</si>
  <si>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</si>
  <si>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</si>
  <si>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</si>
  <si>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</si>
  <si>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</si>
  <si>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</si>
  <si>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</si>
  <si>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</si>
  <si>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</si>
  <si>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</si>
  <si>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</si>
  <si>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</si>
  <si>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</si>
  <si>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</si>
  <si>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</si>
  <si>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</si>
  <si>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</si>
  <si>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</si>
  <si>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</si>
  <si>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</si>
  <si>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</si>
  <si>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</si>
  <si>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</si>
  <si>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</si>
  <si>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</si>
  <si>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</si>
  <si>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</si>
  <si>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</si>
  <si>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</si>
  <si>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</si>
  <si>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</si>
  <si>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</si>
  <si>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</si>
  <si>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</si>
  <si>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</si>
  <si>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</si>
  <si>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</si>
  <si>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</si>
  <si>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</si>
  <si>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</si>
  <si>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</si>
  <si>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</si>
  <si>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</si>
  <si>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</si>
  <si>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</si>
  <si>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</si>
  <si>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</si>
  <si>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</si>
  <si>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</si>
  <si>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</si>
  <si>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</si>
  <si>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</si>
  <si>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</si>
  <si>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</si>
  <si>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</si>
  <si>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</si>
  <si>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</si>
  <si>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</si>
  <si>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</si>
  <si>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</si>
  <si>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</si>
  <si>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</si>
  <si>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</si>
  <si>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</si>
  <si>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</si>
  <si>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</si>
  <si>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</si>
  <si>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</si>
  <si>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</si>
  <si>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</si>
  <si>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</si>
  <si>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</si>
  <si>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</si>
  <si>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</si>
  <si>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</si>
  <si>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</si>
  <si>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</si>
  <si>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</si>
  <si>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</si>
  <si>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</si>
  <si>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</si>
  <si>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</si>
  <si>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</si>
  <si>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</si>
  <si>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</si>
  <si>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</si>
  <si>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</si>
  <si>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</si>
  <si>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</si>
  <si>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</si>
  <si>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</si>
  <si>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</si>
  <si>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</si>
  <si>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</si>
  <si>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</si>
  <si>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</si>
  <si>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</si>
  <si>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</si>
  <si>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</si>
  <si>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</si>
  <si>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</si>
  <si>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</si>
  <si>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</si>
  <si>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</si>
  <si>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</si>
  <si>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</si>
  <si>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</si>
  <si>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</si>
  <si>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</si>
  <si>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</si>
  <si>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</si>
  <si>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</si>
  <si>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</si>
  <si>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</si>
  <si>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</si>
  <si>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</si>
  <si>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</si>
  <si>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</si>
  <si>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</si>
  <si>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</si>
  <si>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</si>
  <si>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</si>
  <si>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</si>
  <si>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</si>
  <si>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</si>
  <si>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</si>
  <si>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</si>
  <si>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</si>
  <si>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</si>
  <si>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</si>
  <si>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</si>
  <si>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</si>
  <si>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</si>
  <si>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</si>
  <si>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</si>
  <si>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</si>
  <si>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</si>
  <si>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</si>
  <si>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</si>
  <si>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</si>
  <si>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</si>
  <si>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</si>
  <si>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</si>
  <si>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</si>
  <si>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</si>
  <si>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</si>
  <si>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</si>
  <si>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</si>
  <si>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</si>
  <si>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</si>
  <si>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</si>
  <si>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</si>
  <si>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</si>
  <si>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</si>
  <si>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</si>
  <si>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</si>
  <si>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</si>
  <si>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</si>
  <si>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</si>
  <si>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</si>
  <si>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</si>
  <si>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</si>
  <si>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</si>
  <si>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</si>
  <si>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</si>
  <si>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</si>
  <si>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</si>
  <si>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</si>
  <si>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</si>
  <si>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</si>
  <si>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</si>
  <si>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</si>
  <si>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</si>
  <si>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</si>
  <si>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</si>
  <si>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</si>
  <si>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</si>
  <si>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</si>
  <si>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</si>
  <si>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</si>
  <si>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</si>
  <si>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</si>
  <si>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</si>
  <si>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</si>
  <si>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</si>
  <si>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</si>
  <si>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</si>
  <si>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</si>
  <si>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</si>
  <si>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</si>
  <si>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</si>
  <si>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</si>
  <si>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</si>
  <si>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</si>
  <si>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</si>
  <si>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</si>
  <si>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</si>
  <si>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</si>
  <si>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</si>
  <si>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</si>
  <si>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</si>
  <si>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</si>
  <si>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</si>
  <si>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</si>
  <si>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</si>
  <si>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</si>
  <si>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</si>
  <si>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</si>
  <si>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</si>
  <si>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</si>
  <si>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</si>
  <si>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</si>
  <si>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</si>
  <si>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</si>
  <si>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</si>
  <si>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</si>
  <si>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</si>
  <si>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</si>
  <si>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</si>
  <si>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</si>
  <si>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</si>
  <si>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</si>
  <si>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</si>
  <si>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</si>
  <si>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</si>
  <si>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</si>
  <si>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</si>
  <si>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</si>
  <si>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</si>
  <si>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</si>
  <si>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</si>
  <si>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</si>
  <si>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</si>
  <si>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</si>
  <si>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</si>
  <si>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</si>
  <si>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</si>
  <si>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</si>
  <si>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</si>
  <si>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</si>
  <si>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</si>
  <si>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</si>
  <si>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</si>
  <si>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</si>
  <si>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</si>
  <si>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</si>
  <si>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</si>
  <si>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</si>
  <si>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</si>
  <si>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</si>
  <si>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</si>
  <si>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</si>
  <si>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</si>
  <si>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</si>
  <si>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</si>
  <si>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</si>
  <si>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</si>
  <si>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</si>
  <si>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</si>
  <si>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</si>
  <si>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</si>
  <si>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</si>
  <si>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</si>
  <si>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</si>
  <si>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</si>
  <si>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</si>
  <si>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</si>
  <si>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</si>
  <si>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</si>
  <si>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</si>
  <si>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</si>
  <si>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</si>
  <si>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</si>
  <si>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</si>
  <si>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</si>
  <si>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</si>
  <si>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</si>
  <si>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</si>
  <si>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</si>
  <si>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</si>
  <si>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</si>
  <si>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</si>
  <si>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</si>
  <si>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</si>
  <si>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</si>
  <si>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</si>
  <si>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</si>
  <si>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</si>
  <si>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</si>
  <si>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</si>
  <si>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</si>
  <si>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</si>
  <si>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</si>
  <si>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</si>
  <si>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</si>
  <si>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</si>
  <si>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</si>
  <si>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</si>
  <si>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</si>
  <si>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</si>
  <si>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</si>
  <si>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</si>
  <si>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</si>
  <si>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</si>
  <si>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</si>
  <si>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</si>
  <si>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</si>
  <si>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</si>
  <si>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</si>
  <si>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</si>
  <si>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</si>
  <si>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</si>
  <si>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</si>
  <si>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</si>
  <si>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</si>
  <si>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</si>
  <si>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</si>
  <si>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</si>
  <si>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</si>
  <si>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</si>
  <si>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</si>
  <si>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</si>
  <si>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</si>
  <si>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</si>
  <si>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</si>
  <si>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</si>
  <si>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</si>
  <si>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</si>
  <si>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</si>
  <si>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</si>
  <si>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</si>
  <si>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</si>
  <si>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</si>
  <si>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</si>
  <si>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</si>
  <si>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</si>
  <si>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</si>
  <si>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</si>
  <si>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</si>
  <si>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</si>
  <si>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</si>
  <si>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</si>
  <si>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</si>
  <si>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</si>
  <si>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</si>
  <si>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</si>
  <si>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</si>
  <si>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</si>
  <si>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</si>
  <si>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</si>
  <si>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</si>
  <si>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</si>
  <si>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</si>
  <si>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</si>
  <si>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</si>
  <si>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</si>
  <si>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</si>
  <si>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</si>
  <si>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</si>
  <si>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</si>
  <si>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</si>
  <si>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</si>
  <si>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</si>
  <si>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</si>
  <si>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</si>
  <si>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</si>
  <si>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</si>
  <si>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</si>
  <si>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</si>
  <si>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</si>
  <si>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</si>
  <si>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</si>
  <si>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</si>
  <si>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</si>
  <si>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</si>
  <si>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</si>
  <si>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</si>
  <si>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</si>
  <si>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</si>
  <si>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</si>
  <si>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</si>
  <si>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</si>
  <si>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</si>
  <si>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</si>
  <si>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</si>
  <si>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</si>
  <si>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</si>
  <si>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</si>
  <si>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</si>
  <si>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</si>
  <si>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</si>
  <si>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</si>
  <si>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</si>
  <si>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</si>
  <si>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</si>
  <si>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</si>
  <si>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</si>
  <si>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</si>
  <si>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</si>
  <si>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</si>
  <si>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</si>
  <si>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</si>
  <si>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</si>
  <si>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</si>
  <si>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</si>
  <si>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</si>
  <si>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</si>
  <si>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</si>
  <si>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</si>
  <si>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</si>
  <si>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</si>
  <si>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</si>
  <si>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</si>
  <si>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</si>
  <si>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</si>
  <si>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</si>
  <si>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</si>
  <si>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</si>
  <si>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</si>
  <si>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</si>
  <si>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</si>
  <si>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</si>
  <si>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</si>
  <si>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</si>
  <si>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</si>
  <si>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</si>
  <si>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</si>
  <si>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</si>
  <si>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</si>
  <si>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</si>
  <si>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</si>
  <si>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</si>
  <si>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</si>
  <si>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</si>
  <si>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</si>
  <si>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</si>
  <si>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</si>
  <si>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</si>
  <si>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</si>
  <si>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</si>
  <si>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</si>
  <si>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</si>
  <si>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</si>
  <si>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</si>
  <si>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</si>
  <si>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</si>
  <si>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</si>
  <si>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</si>
  <si>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</si>
  <si>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</si>
  <si>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</si>
  <si>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</si>
  <si>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</si>
  <si>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</si>
  <si>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</si>
  <si>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</si>
  <si>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</si>
  <si>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</si>
  <si>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</si>
  <si>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</si>
  <si>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</si>
  <si>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</si>
  <si>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</si>
  <si>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</si>
  <si>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</si>
  <si>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</si>
  <si>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</si>
  <si>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</si>
  <si>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</si>
  <si>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</si>
  <si>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</si>
  <si>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</si>
  <si>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</si>
  <si>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</si>
  <si>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</si>
  <si>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</si>
  <si>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</si>
  <si>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</si>
  <si>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</si>
  <si>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</si>
  <si>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</si>
  <si>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</si>
  <si>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</si>
  <si>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</si>
  <si>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</si>
  <si>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</si>
  <si>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</si>
  <si>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</si>
  <si>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</si>
  <si>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</si>
  <si>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</si>
  <si>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</si>
  <si>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</si>
  <si>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</si>
  <si>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</si>
  <si>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</si>
  <si>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</si>
  <si>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</si>
  <si>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</si>
  <si>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</si>
  <si>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</si>
  <si>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</si>
  <si>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</si>
  <si>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</si>
  <si>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</si>
  <si>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</si>
  <si>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</si>
  <si>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</si>
  <si>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</si>
  <si>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</si>
  <si>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</si>
  <si>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</si>
  <si>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</si>
  <si>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</si>
  <si>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</si>
  <si>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</si>
  <si>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</si>
  <si>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</si>
  <si>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</si>
  <si>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</si>
  <si>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</si>
  <si>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</si>
  <si>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</si>
  <si>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</si>
  <si>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</si>
  <si>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</si>
  <si>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</si>
  <si>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</si>
  <si>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</si>
  <si>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</si>
  <si>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</si>
  <si>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</si>
  <si>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</si>
  <si>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</si>
  <si>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</si>
  <si>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</si>
  <si>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</si>
  <si>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</si>
  <si>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</si>
  <si>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</si>
  <si>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</si>
  <si>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</si>
  <si>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</si>
  <si>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</si>
  <si>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</si>
  <si>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</si>
  <si>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</si>
  <si>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</si>
  <si>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</si>
  <si>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</si>
  <si>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</si>
  <si>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</si>
  <si>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</si>
  <si>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</si>
  <si>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</si>
  <si>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</si>
  <si>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</si>
  <si>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</si>
  <si>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</si>
  <si>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</si>
  <si>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</si>
  <si>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</si>
  <si>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</si>
  <si>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</si>
  <si>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</si>
  <si>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</si>
  <si>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</si>
  <si>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</si>
  <si>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</si>
  <si>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</si>
  <si>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</si>
  <si>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</si>
  <si>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</si>
  <si>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</si>
  <si>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</si>
  <si>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</si>
  <si>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</si>
  <si>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</si>
  <si>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</si>
  <si>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</si>
  <si>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</si>
  <si>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</si>
  <si>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</si>
  <si>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</si>
  <si>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</si>
  <si>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</si>
  <si>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</si>
  <si>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</si>
  <si>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</si>
  <si>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</si>
  <si>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</si>
  <si>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</si>
  <si>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</si>
  <si>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</si>
  <si>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</si>
  <si>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</si>
  <si>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</si>
  <si>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</si>
  <si>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</si>
  <si>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</si>
  <si>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</si>
  <si>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</si>
  <si>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</si>
  <si>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</si>
  <si>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</si>
  <si>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</si>
  <si>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</si>
  <si>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</si>
  <si>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</si>
  <si>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</si>
  <si>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</si>
  <si>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</si>
  <si>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</si>
  <si>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</si>
  <si>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</si>
  <si>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</si>
  <si>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</si>
  <si>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</si>
  <si>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</si>
  <si>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</si>
  <si>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</si>
  <si>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</si>
  <si>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</si>
  <si>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</si>
  <si>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</si>
  <si>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</si>
  <si>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</si>
  <si>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</si>
  <si>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</si>
  <si>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</si>
  <si>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</si>
  <si>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</si>
  <si>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</si>
  <si>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</si>
  <si>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</si>
  <si>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</si>
  <si>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</si>
  <si>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</si>
  <si>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</si>
  <si>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</si>
  <si>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</si>
  <si>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</si>
  <si>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</si>
  <si>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</si>
  <si>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</si>
  <si>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</si>
  <si>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</si>
  <si>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</si>
  <si>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</si>
  <si>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</si>
  <si>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</si>
  <si>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</si>
  <si>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</si>
  <si>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</si>
  <si>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</si>
  <si>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</si>
  <si>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</si>
  <si>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</si>
  <si>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</si>
  <si>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</si>
  <si>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</si>
  <si>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</si>
  <si>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</si>
  <si>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</si>
  <si>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</si>
  <si>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</si>
  <si>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</si>
  <si>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</si>
  <si>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</si>
  <si>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</si>
  <si>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</si>
  <si>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</si>
  <si>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</si>
  <si>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</si>
  <si>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</si>
  <si>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</si>
  <si>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</si>
  <si>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</si>
  <si>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</si>
  <si>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</si>
  <si>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</si>
  <si>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</si>
  <si>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</si>
  <si>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</si>
  <si>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</si>
  <si>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</si>
  <si>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</si>
  <si>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</si>
  <si>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</si>
  <si>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</si>
  <si>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</si>
  <si>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</si>
  <si>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</si>
  <si>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</si>
  <si>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</si>
  <si>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</si>
  <si>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</si>
  <si>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</si>
  <si>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</si>
  <si>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</si>
  <si>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</si>
  <si>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</si>
  <si>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</si>
  <si>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</si>
  <si>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</si>
  <si>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</si>
  <si>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</si>
  <si>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</si>
  <si>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</si>
  <si>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</si>
  <si>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</si>
  <si>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</si>
  <si>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</si>
  <si>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</si>
  <si>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</si>
  <si>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</si>
  <si>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</si>
  <si>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</si>
  <si>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</si>
  <si>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</si>
  <si>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</si>
  <si>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</si>
  <si>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</si>
  <si>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</si>
  <si>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</si>
  <si>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</si>
  <si>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</si>
  <si>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</si>
  <si>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</si>
  <si>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</si>
  <si>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</si>
  <si>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</si>
  <si>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</si>
  <si>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</si>
  <si>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</si>
  <si>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</si>
  <si>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</si>
  <si>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</si>
  <si>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</si>
  <si>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</si>
  <si>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</si>
  <si>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</si>
  <si>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</si>
  <si>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</si>
  <si>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</si>
  <si>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</si>
  <si>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</si>
  <si>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</si>
  <si>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</si>
  <si>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</si>
  <si>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</si>
  <si>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</si>
  <si>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</si>
  <si>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</si>
  <si>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</si>
  <si>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</si>
  <si>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</si>
  <si>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</si>
  <si>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</si>
  <si>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</si>
  <si>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</si>
  <si>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</si>
  <si>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</si>
  <si>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</si>
  <si>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</si>
  <si>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</si>
  <si>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</si>
  <si>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</si>
  <si>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</si>
  <si>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</si>
  <si>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</si>
  <si>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</si>
  <si>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</si>
  <si>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</si>
  <si>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</si>
  <si>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</si>
  <si>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</si>
  <si>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</si>
  <si>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</si>
  <si>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</si>
  <si>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</si>
  <si>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</si>
  <si>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</si>
  <si>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</si>
  <si>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</si>
  <si>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</si>
  <si>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</si>
  <si>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</si>
  <si>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</si>
  <si>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</si>
  <si>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</si>
  <si>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</si>
  <si>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</si>
  <si>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</si>
  <si>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</si>
  <si>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</si>
  <si>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</si>
  <si>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</si>
  <si>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</si>
  <si>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</si>
  <si>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</si>
  <si>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</si>
  <si>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</si>
  <si>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</si>
  <si>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</si>
  <si>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</si>
  <si>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</si>
  <si>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</si>
  <si>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</si>
  <si>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</si>
  <si>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</si>
  <si>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</si>
  <si>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</si>
  <si>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</si>
  <si>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</si>
  <si>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</si>
  <si>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</si>
  <si>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</si>
  <si>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</si>
  <si>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</si>
  <si>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</si>
  <si>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</si>
  <si>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</si>
  <si>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</si>
  <si>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</si>
  <si>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</si>
  <si>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</si>
  <si>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</si>
  <si>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</si>
  <si>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</si>
  <si>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</si>
  <si>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</si>
  <si>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</si>
  <si>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</si>
  <si>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</si>
  <si>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</si>
  <si>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</si>
  <si>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</si>
  <si>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</si>
  <si>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</si>
  <si>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</si>
  <si>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</si>
  <si>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</si>
  <si>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</si>
  <si>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</si>
  <si>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</si>
  <si>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</si>
  <si>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</si>
  <si>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</si>
  <si>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</si>
  <si>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</si>
  <si>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</si>
  <si>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</si>
  <si>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</si>
  <si>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</si>
  <si>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</si>
  <si>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</si>
  <si>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</si>
  <si>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</si>
  <si>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</si>
  <si>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</si>
  <si>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</si>
  <si>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</si>
  <si>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</si>
  <si>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</si>
  <si>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</si>
  <si>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</si>
  <si>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</si>
  <si>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</si>
  <si>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</si>
  <si>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</si>
  <si>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</si>
  <si>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</si>
  <si>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</si>
  <si>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</si>
  <si>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</si>
  <si>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</si>
  <si>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</si>
  <si>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</si>
  <si>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</si>
  <si>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</si>
  <si>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</si>
  <si>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</si>
  <si>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</si>
  <si>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</si>
  <si>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</si>
  <si>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</si>
  <si>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</si>
  <si>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</si>
  <si>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</si>
  <si>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</si>
  <si>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</si>
  <si>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</si>
  <si>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</si>
  <si>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</si>
  <si>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</si>
  <si>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</si>
  <si>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</si>
  <si>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</si>
  <si>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</si>
  <si>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</si>
  <si>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</si>
  <si>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</si>
  <si>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</si>
  <si>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</si>
  <si>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</si>
  <si>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</si>
  <si>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</si>
  <si>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</si>
  <si>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</si>
  <si>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</si>
  <si>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</si>
  <si>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</si>
  <si>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</si>
  <si>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</si>
  <si>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</si>
  <si>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</si>
  <si>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</si>
  <si>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</si>
  <si>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</si>
  <si>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</si>
  <si>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</si>
  <si>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</si>
  <si>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</si>
  <si>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</si>
  <si>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</si>
  <si>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</si>
  <si>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</si>
  <si>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</si>
  <si>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</si>
  <si>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</si>
  <si>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</si>
  <si>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</si>
  <si>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</si>
  <si>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</si>
  <si>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</si>
  <si>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</si>
  <si>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</si>
  <si>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</si>
  <si>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</si>
  <si>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</si>
  <si>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</si>
  <si>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</si>
  <si>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</si>
  <si>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</si>
  <si>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</si>
  <si>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</si>
  <si>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</si>
  <si>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</si>
  <si>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</si>
  <si>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</si>
  <si>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</si>
  <si>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</si>
  <si>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</si>
  <si>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</si>
  <si>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</si>
  <si>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</si>
  <si>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</si>
  <si>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</si>
  <si>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</si>
  <si>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</si>
  <si>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</si>
  <si>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</si>
  <si>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</si>
  <si>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</si>
  <si>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</si>
  <si>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</si>
  <si>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</si>
  <si>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</si>
  <si>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</si>
  <si>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</si>
  <si>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</si>
  <si>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</si>
  <si>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</si>
  <si>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</si>
  <si>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</si>
  <si>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</si>
  <si>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</si>
  <si>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</si>
  <si>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</si>
  <si>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</si>
  <si>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</si>
  <si>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</si>
  <si>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</si>
  <si>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</si>
  <si>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</si>
  <si>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</si>
  <si>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</si>
  <si>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</si>
  <si>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</si>
  <si>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</si>
  <si>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</si>
  <si>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</si>
  <si>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</si>
  <si>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</si>
  <si>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</si>
  <si>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</si>
  <si>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</si>
  <si>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</si>
  <si>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</si>
  <si>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</si>
  <si>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</si>
  <si>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</si>
  <si>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</si>
  <si>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</si>
  <si>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</si>
  <si>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</si>
  <si>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</si>
  <si>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</si>
  <si>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</si>
  <si>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</si>
  <si>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</si>
  <si>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</si>
  <si>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</si>
  <si>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</si>
  <si>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</si>
  <si>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</si>
  <si>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</si>
  <si>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</si>
  <si>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</si>
  <si>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</si>
  <si>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</si>
  <si>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</si>
  <si>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</si>
  <si>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</si>
  <si>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</si>
  <si>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</si>
  <si>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</si>
  <si>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</si>
  <si>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</si>
  <si>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</si>
  <si>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</si>
  <si>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</si>
  <si>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</si>
  <si>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</si>
  <si>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</si>
  <si>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</si>
  <si>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</si>
  <si>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</si>
  <si>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</si>
  <si>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</si>
  <si>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</si>
  <si>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</si>
  <si>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</si>
  <si>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</si>
  <si>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</si>
  <si>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</si>
  <si>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</si>
  <si>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</si>
  <si>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</si>
  <si>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</si>
  <si>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</si>
  <si>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</si>
  <si>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</si>
  <si>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</si>
  <si>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</si>
  <si>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</si>
  <si>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</si>
  <si>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</si>
  <si>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</si>
  <si>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</si>
  <si>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</si>
  <si>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</si>
  <si>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</si>
  <si>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</si>
  <si>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</si>
  <si>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</si>
  <si>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</si>
  <si>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</si>
  <si>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</si>
  <si>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</si>
  <si>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</si>
  <si>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</si>
  <si>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</si>
  <si>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</si>
  <si>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</si>
  <si>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</si>
  <si>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</si>
  <si>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</si>
  <si>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</si>
  <si>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</si>
  <si>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</si>
  <si>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</si>
  <si>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</si>
  <si>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</si>
  <si>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</si>
  <si>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</si>
  <si>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</si>
  <si>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</si>
  <si>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</si>
  <si>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</si>
  <si>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</si>
  <si>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</si>
  <si>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</si>
  <si>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</si>
  <si>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</si>
  <si>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</si>
  <si>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</si>
  <si>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</si>
  <si>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</si>
  <si>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</si>
  <si>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</si>
  <si>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</si>
  <si>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</si>
  <si>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</si>
  <si>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</si>
  <si>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</si>
  <si>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</si>
  <si>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</si>
  <si>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</si>
  <si>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</si>
  <si>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</si>
  <si>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</si>
  <si>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</si>
  <si>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</si>
  <si>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</si>
  <si>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</si>
  <si>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</si>
  <si>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</si>
  <si>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</si>
  <si>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</si>
  <si>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</si>
  <si>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</si>
  <si>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</si>
  <si>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</si>
  <si>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</si>
  <si>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</si>
  <si>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</si>
  <si>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</si>
  <si>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</si>
  <si>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</si>
  <si>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</si>
  <si>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</si>
  <si>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</si>
  <si>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</si>
  <si>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</si>
  <si>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</si>
  <si>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</si>
  <si>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</si>
  <si>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</si>
  <si>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</si>
  <si>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</si>
  <si>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</si>
  <si>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</si>
  <si>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</si>
  <si>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</si>
  <si>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</si>
  <si>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</si>
  <si>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</si>
  <si>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</si>
  <si>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</si>
  <si>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</si>
  <si>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</si>
  <si>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</si>
  <si>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</si>
  <si>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</si>
  <si>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</si>
  <si>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</si>
  <si>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</si>
  <si>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</si>
  <si>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</si>
  <si>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</si>
  <si>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</si>
  <si>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</si>
  <si>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</si>
  <si>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</si>
  <si>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</si>
  <si>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</si>
  <si>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</si>
  <si>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</si>
  <si>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</si>
  <si>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</si>
  <si>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</si>
  <si>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</si>
  <si>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</si>
  <si>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</si>
  <si>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</si>
  <si>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</si>
  <si>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</si>
  <si>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</si>
  <si>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</si>
  <si>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</si>
  <si>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</si>
  <si>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</si>
  <si>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</si>
  <si>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</si>
  <si>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</si>
  <si>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</si>
  <si>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</si>
  <si>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</si>
  <si>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</si>
  <si>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</si>
  <si>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</si>
  <si>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</si>
  <si>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</si>
  <si>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</si>
  <si>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</si>
  <si>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</si>
  <si>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</si>
  <si>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</si>
  <si>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</si>
  <si>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</si>
  <si>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</si>
  <si>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</si>
  <si>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</si>
  <si>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</si>
  <si>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</si>
  <si>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</si>
  <si>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</si>
  <si>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</si>
  <si>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</si>
  <si>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</si>
  <si>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</si>
  <si>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</si>
  <si>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</si>
  <si>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</si>
  <si>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</si>
  <si>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</si>
  <si>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</si>
  <si>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</si>
  <si>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</si>
  <si>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</si>
  <si>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</si>
  <si>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</si>
  <si>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</si>
  <si>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</si>
  <si>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</si>
  <si>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</si>
  <si>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</si>
  <si>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</si>
  <si>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</si>
  <si>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</si>
  <si>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</si>
  <si>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</si>
  <si>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</si>
  <si>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</si>
  <si>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</si>
  <si>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</si>
  <si>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</si>
  <si>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</si>
  <si>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</si>
  <si>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</si>
  <si>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</si>
  <si>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</si>
  <si>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</si>
  <si>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</si>
  <si>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</si>
  <si>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</si>
  <si>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</si>
  <si>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</si>
  <si>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</si>
  <si>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</si>
  <si>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</si>
  <si>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</si>
  <si>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</si>
  <si>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</si>
  <si>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</si>
  <si>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</si>
  <si>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</si>
  <si>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</si>
  <si>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</si>
  <si>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</si>
  <si>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</si>
  <si>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</si>
  <si>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</si>
  <si>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</si>
  <si>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</si>
  <si>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</si>
  <si>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</si>
  <si>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</si>
  <si>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</si>
  <si>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</si>
  <si>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</si>
  <si>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</si>
  <si>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</si>
  <si>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</si>
  <si>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</si>
  <si>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</si>
  <si>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</si>
  <si>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</si>
  <si>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</si>
  <si>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</si>
  <si>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</si>
  <si>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</si>
  <si>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</si>
  <si>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</si>
  <si>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</si>
  <si>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</si>
  <si>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</si>
  <si>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</si>
  <si>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</si>
  <si>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</si>
  <si>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</si>
  <si>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</si>
  <si>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</si>
  <si>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</si>
  <si>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</si>
  <si>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</si>
  <si>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</si>
  <si>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</si>
  <si>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</si>
  <si>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</si>
  <si>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</si>
  <si>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</si>
  <si>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</si>
  <si>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</si>
  <si>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</si>
  <si>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</si>
  <si>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</si>
  <si>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</si>
  <si>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</si>
  <si>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</si>
  <si>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</si>
  <si>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</si>
  <si>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</si>
  <si>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</si>
  <si>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</si>
  <si>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</si>
  <si>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</si>
  <si>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</si>
  <si>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</si>
  <si>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</si>
  <si>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</si>
  <si>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</si>
  <si>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</si>
  <si>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</si>
  <si>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</si>
  <si>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</si>
  <si>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</si>
  <si>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</si>
  <si>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</si>
  <si>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</si>
  <si>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</si>
  <si>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</si>
  <si>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</si>
  <si>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</si>
  <si>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</si>
  <si>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</si>
  <si>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</si>
  <si>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</si>
  <si>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</si>
  <si>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</si>
  <si>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</si>
  <si>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</si>
  <si>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</si>
  <si>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</si>
  <si>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</si>
  <si>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</si>
  <si>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</si>
  <si>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</si>
  <si>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</si>
  <si>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</si>
  <si>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</si>
  <si>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</si>
  <si>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</si>
  <si>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</si>
  <si>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</si>
  <si>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</si>
  <si>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</si>
  <si>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</si>
  <si>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</si>
  <si>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</si>
  <si>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</si>
  <si>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</si>
  <si>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</si>
  <si>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</si>
  <si>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</si>
  <si>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</si>
  <si>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</si>
  <si>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</si>
  <si>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</si>
  <si>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</si>
  <si>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</si>
  <si>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</si>
  <si>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</si>
  <si>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</si>
  <si>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</si>
  <si>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</si>
  <si>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</si>
  <si>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</si>
  <si>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</si>
  <si>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</si>
  <si>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</si>
  <si>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</si>
  <si>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</si>
  <si>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</si>
  <si>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</si>
  <si>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</si>
  <si>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</si>
  <si>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</si>
  <si>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</si>
  <si>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</si>
  <si>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</si>
  <si>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</si>
  <si>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</si>
  <si>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</si>
  <si>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</si>
  <si>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</si>
  <si>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</si>
  <si>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</si>
  <si>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</si>
  <si>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</si>
  <si>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</si>
  <si>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</si>
  <si>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</si>
  <si>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</si>
  <si>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</si>
  <si>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</si>
  <si>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</si>
  <si>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</si>
  <si>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</si>
  <si>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</si>
  <si>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</si>
  <si>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</si>
  <si>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</si>
  <si>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</si>
  <si>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</si>
  <si>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</si>
  <si>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</si>
  <si>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</si>
  <si>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</si>
  <si>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</si>
  <si>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</si>
  <si>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</si>
  <si>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</si>
  <si>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</si>
  <si>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</si>
  <si>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</si>
  <si>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</si>
  <si>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</si>
  <si>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</si>
  <si>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</si>
  <si>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</si>
  <si>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</si>
  <si>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</si>
  <si>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</si>
  <si>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</si>
  <si>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</si>
  <si>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</si>
  <si>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</si>
  <si>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</si>
  <si>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</si>
  <si>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</si>
  <si>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</si>
  <si>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</si>
  <si>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</si>
  <si>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</si>
  <si>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</si>
  <si>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</si>
  <si>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</si>
  <si>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</si>
  <si>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</si>
  <si>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</si>
  <si>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</si>
  <si>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</si>
  <si>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</si>
  <si>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</si>
  <si>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</si>
  <si>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</si>
  <si>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</si>
  <si>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</si>
  <si>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</si>
  <si>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</si>
  <si>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</si>
  <si>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</si>
  <si>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</si>
  <si>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</si>
  <si>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</si>
  <si>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</si>
  <si>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</si>
  <si>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</si>
  <si>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</si>
  <si>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</si>
  <si>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</si>
  <si>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</si>
  <si>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</si>
  <si>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</si>
  <si>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</si>
  <si>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</si>
  <si>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</si>
  <si>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</si>
  <si>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</si>
  <si>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</si>
  <si>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</si>
  <si>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</si>
  <si>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</si>
  <si>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</si>
  <si>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</si>
  <si>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</si>
  <si>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</si>
  <si>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</si>
  <si>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</si>
  <si>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</si>
  <si>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</si>
  <si>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</si>
  <si>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</si>
  <si>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</si>
  <si>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</si>
  <si>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</si>
  <si>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</si>
  <si>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</si>
  <si>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</si>
  <si>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</si>
  <si>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</si>
  <si>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</si>
  <si>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</si>
  <si>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</si>
  <si>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</si>
  <si>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</si>
  <si>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</si>
  <si>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</si>
  <si>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</si>
  <si>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</si>
  <si>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</si>
  <si>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</si>
  <si>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</si>
  <si>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</si>
  <si>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</si>
  <si>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</si>
  <si>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</si>
  <si>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</si>
  <si>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</si>
  <si>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</si>
  <si>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</si>
  <si>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</si>
  <si>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</si>
  <si>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</si>
  <si>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</si>
  <si>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</si>
  <si>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</si>
  <si>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</si>
  <si>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</si>
  <si>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</si>
  <si>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</si>
  <si>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</si>
  <si>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</si>
  <si>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</si>
  <si>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</si>
  <si>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</si>
  <si>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</si>
  <si>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</si>
  <si>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</si>
  <si>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</si>
  <si>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</si>
  <si>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</si>
  <si>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</si>
  <si>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</si>
  <si>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</si>
  <si>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</si>
  <si>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</si>
  <si>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</si>
  <si>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</si>
  <si>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</si>
  <si>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</si>
  <si>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</si>
  <si>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</si>
  <si>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</si>
  <si>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</si>
  <si>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</si>
  <si>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</si>
  <si>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</si>
  <si>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</si>
  <si>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</si>
  <si>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</si>
  <si>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</si>
  <si>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</si>
  <si>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</si>
  <si>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</si>
  <si>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</si>
  <si>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</si>
  <si>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</si>
  <si>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</si>
  <si>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</si>
  <si>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</si>
  <si>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</si>
  <si>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</si>
  <si>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</si>
  <si>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</si>
  <si>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</si>
  <si>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</si>
  <si>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</si>
  <si>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</si>
  <si>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</si>
  <si>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</si>
  <si>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</si>
  <si>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</si>
  <si>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</si>
  <si>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</si>
  <si>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</si>
  <si>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</si>
  <si>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</si>
  <si>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</si>
  <si>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</si>
  <si>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</si>
  <si>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</si>
  <si>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</si>
  <si>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</si>
  <si>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</si>
  <si>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</si>
  <si>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</si>
  <si>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</si>
  <si>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</si>
  <si>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</si>
  <si>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</si>
  <si>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</si>
  <si>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</si>
  <si>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</si>
  <si>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</si>
  <si>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</si>
  <si>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</si>
  <si>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</si>
  <si>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</si>
  <si>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</si>
  <si>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</si>
  <si>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</si>
  <si>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</si>
  <si>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</si>
  <si>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</si>
  <si>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</si>
  <si>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</si>
  <si>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</si>
  <si>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</si>
  <si>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</si>
  <si>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</si>
  <si>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</si>
  <si>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</si>
  <si>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</si>
  <si>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</si>
  <si>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</si>
  <si>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</si>
  <si>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</si>
  <si>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</si>
  <si>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</si>
  <si>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</si>
  <si>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</si>
  <si>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</si>
  <si>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</si>
  <si>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</si>
  <si>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</si>
  <si>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</si>
  <si>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</si>
  <si>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</si>
  <si>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</si>
  <si>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</si>
  <si>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</si>
  <si>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</si>
  <si>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</si>
  <si>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</si>
  <si>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</si>
  <si>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</si>
  <si>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</si>
  <si>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</si>
  <si>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</si>
  <si>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</si>
  <si>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</si>
  <si>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</si>
  <si>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</si>
  <si>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</si>
  <si>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</si>
  <si>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</si>
  <si>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</si>
  <si>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</si>
  <si>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</si>
  <si>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</si>
  <si>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</si>
  <si>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</si>
  <si>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</si>
  <si>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</si>
  <si>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</si>
  <si>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</si>
  <si>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</si>
  <si>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</si>
  <si>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</si>
  <si>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</si>
  <si>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</si>
  <si>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</si>
  <si>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</si>
  <si>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</si>
  <si>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</si>
  <si>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</si>
  <si>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</si>
  <si>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</si>
  <si>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</si>
  <si>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</si>
  <si>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</si>
  <si>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</si>
  <si>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</si>
  <si>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</si>
  <si>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</si>
  <si>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</si>
  <si>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</si>
  <si>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</si>
  <si>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</si>
  <si>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</si>
  <si>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</si>
  <si>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</si>
  <si>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</si>
  <si>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</si>
  <si>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</si>
  <si>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</si>
  <si>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</si>
  <si>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</si>
  <si>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</si>
  <si>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</si>
  <si>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</si>
  <si>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</si>
  <si>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</si>
  <si>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</si>
  <si>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</si>
  <si>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</si>
  <si>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</si>
  <si>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</si>
  <si>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</si>
  <si>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</si>
  <si>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</si>
  <si>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</si>
  <si>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</si>
  <si>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</si>
  <si>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</si>
  <si>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</si>
  <si>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</si>
  <si>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</si>
  <si>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</si>
  <si>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</si>
  <si>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</si>
  <si>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</si>
  <si>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</si>
  <si>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</si>
  <si>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</si>
  <si>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</si>
  <si>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</si>
  <si>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</si>
  <si>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</si>
  <si>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</si>
  <si>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</si>
  <si>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</si>
  <si>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</si>
  <si>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</si>
  <si>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</si>
  <si>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</si>
  <si>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</si>
  <si>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</si>
  <si>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</si>
  <si>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</si>
  <si>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</si>
  <si>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</si>
  <si>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</si>
  <si>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</si>
  <si>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</si>
  <si>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</si>
  <si>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</si>
  <si>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</si>
  <si>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</si>
  <si>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</si>
  <si>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</si>
  <si>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</si>
  <si>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</si>
  <si>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</si>
  <si>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</si>
  <si>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</si>
  <si>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</si>
  <si>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</si>
  <si>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</si>
  <si>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</si>
  <si>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</si>
  <si>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</si>
  <si>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</si>
  <si>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</si>
  <si>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</si>
  <si>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</si>
  <si>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</si>
  <si>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</si>
  <si>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</si>
  <si>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</si>
  <si>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</si>
  <si>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</si>
  <si>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</si>
  <si>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</si>
  <si>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</si>
  <si>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</si>
  <si>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</si>
  <si>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</si>
  <si>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</si>
  <si>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</si>
  <si>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</si>
  <si>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</si>
  <si>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</si>
  <si>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</si>
  <si>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</si>
  <si>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</si>
  <si>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</si>
  <si>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</si>
  <si>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</si>
  <si>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</si>
  <si>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</si>
  <si>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</si>
  <si>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</si>
  <si>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</si>
  <si>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</si>
  <si>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</si>
  <si>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</si>
  <si>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</si>
  <si>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</si>
  <si>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</si>
  <si>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</si>
  <si>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</si>
  <si>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</si>
  <si>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</si>
  <si>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</si>
  <si>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</si>
  <si>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</si>
  <si>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</si>
  <si>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</si>
  <si>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</si>
  <si>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</si>
  <si>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</si>
  <si>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</si>
  <si>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</si>
  <si>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</si>
  <si>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</si>
  <si>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</si>
  <si>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</si>
  <si>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</si>
  <si>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</si>
  <si>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</si>
  <si>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</si>
  <si>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</si>
  <si>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</si>
  <si>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</si>
  <si>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</si>
  <si>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</si>
  <si>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</si>
  <si>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</si>
  <si>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</si>
  <si>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</si>
  <si>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</si>
  <si>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</si>
  <si>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</si>
  <si>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</si>
  <si>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</si>
  <si>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</si>
  <si>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</si>
  <si>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</si>
  <si>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</si>
  <si>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</si>
  <si>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</si>
  <si>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</si>
  <si>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</si>
  <si>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</si>
  <si>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</si>
  <si>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</si>
  <si>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</si>
  <si>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</si>
  <si>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</si>
  <si>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</si>
  <si>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</si>
  <si>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</si>
  <si>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</si>
  <si>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</si>
  <si>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</si>
  <si>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</si>
  <si>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</si>
  <si>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</si>
  <si>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</si>
  <si>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</si>
  <si>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</si>
  <si>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</si>
  <si>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</si>
  <si>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</si>
  <si>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</si>
  <si>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</si>
  <si>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</si>
  <si>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</si>
  <si>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</si>
  <si>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</si>
  <si>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</si>
  <si>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</si>
  <si>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</si>
  <si>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</si>
  <si>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</si>
  <si>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</si>
  <si>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</si>
  <si>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</si>
  <si>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</si>
  <si>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</si>
  <si>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</si>
  <si>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</si>
  <si>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</si>
  <si>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</si>
  <si>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</si>
  <si>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</si>
  <si>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</si>
  <si>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</si>
  <si>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</si>
  <si>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</si>
  <si>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</si>
  <si>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</si>
  <si>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</si>
  <si>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</si>
  <si>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</si>
  <si>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</si>
  <si>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</si>
  <si>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</si>
  <si>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</si>
  <si>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</si>
  <si>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</si>
  <si>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</si>
  <si>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</si>
  <si>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</si>
  <si>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</si>
  <si>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</si>
  <si>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</si>
  <si>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</si>
  <si>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</si>
  <si>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</si>
  <si>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</si>
  <si>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</si>
  <si>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</si>
  <si>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</si>
  <si>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</si>
  <si>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</si>
  <si>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</si>
  <si>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</si>
  <si>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</si>
  <si>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</si>
  <si>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</si>
  <si>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</si>
  <si>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</si>
  <si>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</si>
  <si>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</si>
  <si>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</si>
  <si>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</si>
  <si>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</si>
  <si>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</si>
  <si>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</si>
  <si>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</si>
  <si>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</si>
  <si>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</si>
  <si>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</si>
  <si>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</si>
  <si>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</si>
  <si>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</si>
  <si>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</si>
  <si>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</si>
  <si>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</si>
  <si>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</si>
  <si>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</si>
  <si>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</si>
  <si>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</si>
  <si>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</si>
  <si>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</si>
  <si>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</si>
  <si>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</si>
  <si>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</si>
  <si>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</si>
  <si>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</si>
  <si>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</si>
  <si>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</si>
  <si>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</si>
  <si>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</si>
  <si>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</si>
  <si>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</si>
  <si>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</si>
  <si>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</si>
  <si>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</si>
  <si>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</si>
  <si>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</si>
  <si>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</si>
  <si>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</si>
  <si>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</si>
  <si>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</si>
  <si>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</si>
  <si>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</si>
  <si>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</si>
  <si>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</si>
  <si>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</si>
  <si>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</si>
  <si>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</si>
  <si>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</si>
  <si>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</si>
  <si>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</si>
  <si>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</si>
  <si>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</si>
  <si>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</si>
  <si>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</si>
  <si>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</si>
  <si>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</si>
  <si>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</si>
  <si>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</si>
  <si>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</si>
  <si>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</si>
  <si>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</si>
  <si>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</si>
  <si>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</si>
  <si>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</si>
  <si>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</si>
  <si>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</si>
  <si>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</si>
  <si>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</si>
  <si>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</si>
  <si>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</si>
  <si>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</si>
  <si>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</si>
  <si>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</si>
  <si>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</si>
  <si>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</si>
  <si>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</si>
  <si>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</si>
  <si>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</si>
  <si>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</si>
  <si>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</si>
  <si>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</si>
  <si>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</si>
  <si>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</si>
  <si>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</si>
  <si>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</si>
  <si>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</si>
  <si>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</si>
  <si>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</si>
  <si>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</si>
  <si>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</si>
  <si>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</si>
  <si>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</si>
  <si>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</si>
  <si>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</si>
  <si>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</si>
  <si>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</si>
  <si>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</si>
  <si>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</si>
  <si>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</si>
  <si>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</si>
  <si>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</si>
  <si>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</si>
  <si>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</si>
  <si>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</si>
  <si>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</si>
  <si>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</si>
  <si>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</si>
  <si>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</si>
  <si>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</si>
  <si>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</si>
  <si>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</si>
  <si>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</si>
  <si>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</si>
  <si>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</si>
  <si>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</si>
  <si>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</si>
  <si>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</si>
  <si>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</si>
  <si>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</si>
  <si>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</si>
  <si>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</si>
  <si>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</si>
  <si>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</si>
  <si>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</si>
  <si>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</si>
  <si>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</si>
  <si>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</si>
  <si>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</si>
  <si>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</si>
  <si>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</si>
  <si>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</si>
  <si>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</si>
  <si>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</si>
  <si>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</si>
  <si>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</si>
  <si>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</si>
  <si>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</si>
  <si>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</si>
  <si>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</si>
  <si>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</si>
  <si>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</si>
  <si>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</si>
  <si>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</si>
  <si>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</si>
  <si>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</si>
  <si>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</si>
  <si>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</si>
  <si>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</si>
  <si>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</si>
  <si>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</si>
  <si>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</si>
  <si>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</si>
  <si>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</si>
  <si>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</si>
  <si>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</si>
  <si>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</si>
  <si>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</si>
  <si>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</si>
  <si>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</si>
  <si>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</si>
  <si>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</si>
  <si>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</si>
  <si>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</si>
  <si>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</si>
  <si>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</si>
  <si>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</si>
  <si>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</si>
  <si>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</si>
  <si>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</si>
  <si>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</si>
  <si>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</si>
  <si>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</si>
  <si>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</si>
  <si>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</si>
  <si>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</si>
  <si>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</si>
  <si>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</si>
  <si>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</si>
  <si>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</si>
  <si>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</si>
  <si>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</si>
  <si>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</si>
  <si>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</si>
  <si>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</si>
  <si>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</si>
  <si>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</si>
  <si>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</si>
  <si>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</si>
  <si>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</si>
  <si>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</si>
  <si>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</si>
  <si>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</si>
  <si>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</si>
  <si>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</si>
  <si>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</si>
  <si>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</si>
  <si>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</si>
  <si>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</si>
  <si>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</si>
  <si>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</si>
  <si>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</si>
  <si>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</si>
  <si>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</si>
  <si>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</si>
  <si>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</si>
  <si>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</si>
  <si>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</si>
  <si>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</si>
  <si>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</si>
  <si>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</si>
  <si>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</si>
  <si>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</si>
  <si>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</si>
  <si>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</si>
  <si>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</si>
  <si>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</si>
  <si>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</si>
  <si>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</si>
  <si>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</si>
  <si>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</si>
  <si>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</si>
  <si>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</si>
  <si>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</si>
  <si>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</si>
  <si>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</si>
  <si>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</si>
  <si>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</si>
  <si>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</si>
  <si>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</si>
  <si>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</si>
  <si>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</si>
  <si>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</si>
  <si>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</si>
  <si>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</si>
  <si>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</si>
  <si>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</si>
  <si>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</si>
  <si>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</si>
  <si>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</si>
  <si>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</si>
  <si>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</si>
  <si>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</si>
  <si>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</si>
  <si>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</si>
  <si>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</si>
  <si>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</si>
  <si>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</si>
  <si>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</si>
  <si>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</si>
  <si>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</si>
  <si>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</si>
  <si>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</si>
  <si>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</si>
  <si>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</si>
  <si>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</si>
  <si>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</si>
  <si>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</si>
  <si>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</si>
  <si>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</si>
  <si>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</si>
  <si>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</si>
  <si>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</si>
  <si>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</si>
  <si>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</si>
  <si>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</si>
  <si>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</si>
  <si>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</si>
  <si>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</si>
  <si>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</si>
  <si>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</si>
  <si>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</si>
  <si>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</si>
  <si>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</si>
  <si>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</si>
  <si>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</si>
  <si>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</si>
  <si>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</si>
  <si>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</si>
  <si>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</si>
  <si>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</si>
  <si>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</si>
  <si>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</si>
  <si>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</si>
  <si>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</si>
  <si>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</si>
  <si>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</si>
  <si>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</si>
  <si>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</si>
  <si>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</si>
  <si>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</si>
  <si>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</si>
  <si>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</si>
  <si>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</si>
  <si>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</si>
  <si>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</si>
  <si>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</si>
  <si>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</si>
  <si>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</si>
  <si>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</si>
  <si>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</si>
  <si>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</si>
  <si>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</si>
  <si>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</si>
  <si>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</si>
  <si>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</si>
  <si>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</si>
  <si>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</si>
  <si>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</si>
  <si>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</si>
  <si>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</si>
  <si>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</si>
  <si>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</si>
  <si>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</si>
  <si>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</si>
  <si>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</si>
  <si>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</si>
  <si>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</si>
  <si>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</si>
  <si>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</si>
  <si>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</si>
  <si>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</si>
  <si>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</si>
  <si>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</si>
  <si>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</si>
  <si>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</si>
  <si>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</si>
  <si>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</si>
  <si>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</si>
  <si>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</si>
  <si>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</si>
  <si>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</si>
  <si>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</si>
  <si>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</si>
  <si>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</si>
  <si>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</si>
  <si>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</si>
  <si>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</si>
  <si>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</si>
  <si>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</si>
  <si>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</si>
  <si>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</si>
  <si>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</si>
  <si>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</si>
  <si>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</si>
  <si>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</si>
  <si>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</si>
  <si>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</si>
  <si>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</si>
  <si>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</si>
  <si>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</si>
  <si>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</si>
  <si>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</si>
  <si>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</si>
  <si>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</si>
  <si>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</si>
  <si>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</si>
  <si>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</si>
  <si>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</si>
  <si>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</si>
  <si>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</si>
  <si>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</si>
  <si>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</si>
  <si>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</si>
  <si>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</si>
  <si>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</si>
  <si>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</si>
  <si>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</si>
  <si>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</si>
  <si>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</si>
  <si>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</si>
  <si>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</si>
  <si>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</si>
  <si>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</si>
  <si>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</si>
  <si>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</si>
  <si>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</si>
  <si>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</si>
  <si>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</si>
  <si>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</si>
  <si>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</si>
  <si>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</si>
  <si>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</si>
  <si>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</si>
  <si>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</si>
  <si>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</si>
  <si>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</si>
  <si>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</si>
  <si>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</si>
  <si>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</si>
  <si>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</si>
  <si>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</si>
  <si>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</si>
  <si>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</si>
  <si>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</si>
  <si>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</si>
  <si>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</si>
  <si>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</si>
  <si>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</si>
  <si>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</si>
  <si>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</si>
  <si>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</si>
  <si>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</si>
  <si>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</si>
  <si>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</si>
  <si>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</si>
  <si>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</si>
  <si>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</si>
  <si>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</si>
  <si>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</si>
  <si>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</si>
  <si>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</si>
  <si>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</si>
  <si>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</si>
  <si>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</si>
  <si>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</si>
  <si>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</si>
  <si>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</si>
  <si>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</si>
  <si>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</si>
  <si>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</si>
  <si>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</si>
  <si>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</si>
  <si>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</si>
  <si>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</si>
  <si>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</si>
  <si>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</si>
  <si>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</si>
  <si>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</si>
  <si>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</si>
  <si>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</si>
  <si>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</si>
  <si>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</si>
  <si>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</si>
  <si>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</si>
  <si>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</si>
  <si>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</si>
  <si>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</si>
  <si>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</si>
  <si>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</si>
  <si>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</si>
  <si>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</si>
  <si>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</si>
  <si>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</si>
  <si>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</si>
  <si>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</si>
  <si>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</si>
  <si>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</si>
  <si>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</si>
  <si>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</si>
  <si>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</si>
  <si>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</si>
  <si>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</si>
  <si>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</si>
  <si>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</si>
  <si>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</si>
  <si>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</si>
  <si>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</si>
  <si>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</si>
  <si>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</si>
  <si>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</si>
  <si>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</si>
  <si>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</si>
  <si>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</si>
  <si>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</si>
  <si>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</si>
  <si>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</si>
  <si>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</si>
  <si>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</si>
  <si>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</si>
  <si>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</si>
  <si>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</si>
  <si>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</si>
  <si>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</si>
  <si>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</si>
  <si>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</si>
  <si>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</si>
  <si>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</si>
  <si>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</si>
  <si>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</si>
  <si>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</si>
  <si>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</si>
  <si>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</si>
  <si>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</si>
  <si>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</si>
  <si>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</si>
  <si>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</si>
  <si>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</si>
  <si>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</si>
  <si>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</si>
  <si>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</si>
  <si>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</si>
  <si>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</si>
  <si>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</si>
  <si>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</si>
  <si>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</si>
  <si>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</si>
  <si>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</si>
  <si>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</si>
  <si>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</si>
  <si>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</si>
  <si>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</si>
  <si>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</si>
  <si>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</si>
  <si>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</si>
  <si>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</si>
  <si>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</si>
  <si>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</si>
  <si>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</si>
  <si>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</si>
  <si>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</si>
  <si>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</si>
  <si>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</si>
  <si>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</si>
  <si>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</si>
  <si>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</si>
  <si>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</si>
  <si>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</si>
  <si>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</si>
  <si>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</si>
  <si>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</si>
  <si>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</si>
  <si>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</si>
  <si>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</si>
  <si>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</si>
  <si>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</si>
  <si>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</si>
  <si>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</si>
  <si>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</si>
  <si>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</si>
  <si>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</si>
  <si>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</si>
  <si>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</si>
  <si>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</si>
  <si>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</si>
  <si>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</si>
  <si>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</si>
  <si>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</si>
  <si>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</si>
  <si>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</si>
  <si>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</si>
  <si>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</si>
  <si>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</si>
  <si>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</si>
  <si>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</si>
  <si>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</si>
  <si>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</si>
  <si>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</si>
  <si>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</si>
  <si>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</si>
  <si>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</si>
  <si>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</si>
  <si>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</si>
  <si>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</si>
  <si>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</si>
  <si>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</si>
  <si>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</si>
  <si>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</si>
  <si>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</si>
  <si>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</si>
  <si>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</si>
  <si>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</si>
  <si>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</si>
  <si>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</si>
  <si>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</si>
  <si>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</si>
  <si>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</si>
  <si>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</si>
  <si>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</si>
  <si>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</si>
  <si>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</si>
  <si>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</si>
  <si>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</si>
  <si>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</si>
  <si>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</si>
  <si>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</si>
  <si>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</si>
  <si>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</si>
  <si>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</si>
  <si>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</si>
  <si>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</si>
  <si>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</si>
  <si>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</si>
  <si>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</si>
  <si>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</si>
  <si>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</si>
  <si>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</si>
  <si>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</si>
  <si>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</si>
  <si>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</si>
  <si>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</si>
  <si>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</si>
  <si>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</si>
  <si>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</si>
  <si>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</si>
  <si>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</si>
  <si>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</si>
  <si>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</si>
  <si>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</si>
  <si>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</si>
  <si>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</si>
  <si>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</si>
  <si>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</si>
  <si>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</si>
  <si>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</si>
  <si>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</si>
  <si>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</si>
  <si>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</si>
  <si>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</si>
  <si>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</si>
  <si>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</si>
  <si>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</si>
  <si>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</si>
  <si>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</si>
  <si>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</si>
  <si>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</si>
  <si>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</si>
  <si>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</si>
  <si>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</si>
  <si>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</si>
  <si>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</si>
  <si>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</si>
  <si>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</si>
  <si>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</si>
  <si>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</si>
  <si>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</si>
  <si>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</si>
  <si>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</si>
  <si>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</si>
  <si>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</si>
  <si>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</si>
  <si>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</si>
  <si>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</si>
  <si>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</si>
  <si>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</si>
  <si>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</si>
  <si>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</si>
  <si>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</si>
  <si>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</si>
  <si>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</si>
  <si>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</si>
  <si>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</si>
  <si>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</si>
  <si>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</si>
  <si>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</si>
  <si>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</si>
  <si>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</si>
  <si>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</si>
  <si>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</si>
  <si>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</si>
  <si>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</si>
  <si>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</si>
  <si>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</si>
  <si>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</si>
  <si>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</si>
  <si>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</si>
  <si>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</si>
  <si>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</si>
  <si>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</si>
  <si>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</si>
  <si>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</si>
  <si>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</si>
  <si>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</si>
  <si>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</si>
  <si>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</si>
  <si>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</si>
  <si>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</si>
  <si>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</si>
  <si>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</si>
  <si>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</si>
  <si>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</si>
  <si>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</si>
  <si>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</si>
  <si>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</si>
  <si>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</si>
  <si>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</si>
  <si>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</si>
  <si>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</si>
  <si>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</si>
  <si>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</si>
  <si>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</si>
  <si>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</si>
  <si>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</si>
  <si>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</si>
  <si>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</si>
  <si>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</si>
  <si>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</si>
  <si>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</si>
  <si>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</si>
  <si>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</si>
  <si>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</si>
  <si>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</si>
  <si>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</si>
  <si>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</si>
  <si>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</si>
  <si>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</si>
  <si>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</si>
  <si>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</si>
  <si>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</si>
  <si>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</si>
  <si>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</si>
  <si>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</si>
  <si>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</si>
  <si>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</si>
  <si>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</si>
  <si>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</si>
  <si>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</si>
  <si>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</si>
  <si>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</si>
  <si>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</si>
  <si>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</si>
  <si>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</si>
  <si>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</si>
  <si>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</si>
  <si>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</si>
  <si>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</si>
  <si>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</si>
  <si>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</si>
  <si>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</si>
  <si>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</si>
  <si>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</si>
  <si>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</si>
  <si>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</si>
  <si>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</si>
  <si>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</si>
  <si>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</si>
  <si>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</si>
  <si>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</si>
  <si>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</si>
  <si>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</si>
  <si>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</si>
  <si>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</si>
  <si>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</si>
  <si>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</si>
  <si>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</si>
  <si>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</si>
  <si>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</si>
  <si>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</si>
  <si>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</si>
  <si>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</si>
  <si>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</si>
  <si>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</si>
  <si>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</si>
  <si>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</si>
  <si>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</si>
  <si>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</si>
  <si>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</si>
  <si>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</si>
  <si>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</si>
  <si>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</si>
  <si>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</si>
  <si>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</si>
  <si>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</si>
  <si>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</si>
  <si>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</si>
  <si>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</si>
  <si>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</si>
  <si>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</si>
  <si>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</si>
  <si>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</si>
  <si>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</si>
  <si>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</si>
  <si>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</si>
  <si>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</si>
  <si>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</si>
  <si>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</si>
  <si>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</si>
  <si>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</si>
  <si>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</si>
  <si>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</si>
  <si>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</si>
  <si>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</si>
  <si>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</si>
  <si>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</si>
  <si>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</si>
  <si>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</si>
  <si>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</si>
  <si>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</si>
  <si>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</si>
  <si>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</si>
  <si>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</si>
  <si>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</si>
  <si>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</si>
  <si>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</si>
  <si>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</si>
  <si>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</si>
  <si>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</si>
  <si>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</si>
  <si>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</si>
  <si>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</si>
  <si>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</si>
  <si>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</si>
  <si>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</si>
  <si>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</si>
  <si>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</si>
  <si>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</si>
  <si>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</si>
  <si>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</si>
  <si>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</si>
  <si>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</si>
  <si>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</si>
  <si>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</si>
  <si>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</si>
  <si>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</si>
  <si>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</si>
  <si>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</si>
  <si>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</si>
  <si>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</si>
  <si>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</si>
  <si>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</si>
  <si>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</si>
  <si>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</si>
  <si>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</si>
  <si>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</si>
  <si>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</si>
  <si>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</si>
  <si>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</si>
  <si>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</si>
  <si>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</si>
  <si>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</si>
  <si>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</si>
  <si>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</si>
  <si>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</si>
  <si>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</si>
  <si>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</si>
  <si>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</si>
  <si>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</si>
  <si>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</si>
  <si>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</si>
  <si>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</si>
  <si>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</si>
  <si>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</si>
  <si>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</si>
  <si>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</si>
  <si>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</si>
  <si>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</si>
  <si>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</si>
  <si>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</si>
  <si>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</si>
  <si>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</si>
  <si>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</si>
  <si>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</si>
  <si>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</si>
  <si>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</si>
  <si>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</si>
  <si>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</si>
  <si>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</si>
  <si>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</si>
  <si>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</si>
  <si>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</si>
  <si>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</si>
  <si>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</si>
  <si>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</si>
  <si>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</si>
  <si>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</si>
  <si>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</si>
  <si>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</si>
  <si>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</si>
  <si>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</si>
  <si>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</si>
  <si>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</si>
  <si>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</si>
  <si>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</si>
  <si>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</si>
  <si>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</si>
  <si>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</si>
  <si>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</si>
  <si>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</si>
  <si>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</si>
  <si>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</si>
  <si>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</si>
  <si>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</si>
  <si>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</si>
  <si>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</si>
  <si>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</si>
  <si>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</si>
  <si>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</si>
  <si>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</si>
  <si>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</si>
  <si>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</si>
  <si>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</si>
  <si>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</si>
  <si>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</si>
  <si>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</si>
  <si>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</si>
  <si>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</si>
  <si>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</si>
  <si>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</si>
  <si>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</si>
  <si>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</si>
  <si>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</si>
  <si>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</si>
  <si>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</si>
  <si>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</si>
  <si>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</si>
  <si>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</si>
  <si>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</si>
  <si>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</si>
  <si>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</si>
  <si>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</si>
  <si>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</si>
  <si>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</si>
  <si>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</si>
  <si>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</si>
  <si>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</si>
  <si>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</si>
  <si>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</si>
  <si>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</si>
  <si>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</si>
  <si>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</si>
  <si>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</si>
  <si>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</si>
  <si>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</si>
  <si>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</si>
  <si>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</si>
  <si>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</si>
  <si>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</si>
  <si>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</si>
  <si>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</si>
  <si>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</si>
  <si>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</si>
  <si>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</si>
  <si>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</si>
  <si>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</si>
  <si>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</si>
  <si>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</si>
  <si>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</si>
  <si>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</si>
  <si>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</si>
  <si>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</si>
  <si>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</si>
  <si>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</si>
  <si>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</si>
  <si>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</si>
  <si>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</si>
  <si>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</si>
  <si>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</si>
  <si>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</si>
  <si>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</si>
  <si>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</si>
  <si>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</si>
  <si>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</si>
  <si>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</si>
  <si>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</si>
  <si>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</si>
  <si>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</si>
  <si>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</si>
  <si>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</si>
  <si>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</si>
  <si>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</si>
  <si>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</si>
  <si>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</si>
  <si>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</si>
  <si>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</si>
  <si>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</si>
  <si>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</si>
  <si>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</si>
  <si>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</si>
  <si>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</si>
  <si>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</si>
  <si>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</si>
  <si>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</si>
  <si>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</si>
  <si>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</si>
  <si>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</si>
  <si>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</si>
  <si>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</si>
  <si>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</si>
  <si>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</si>
  <si>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</si>
  <si>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</si>
  <si>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</si>
  <si>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</si>
  <si>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</si>
  <si>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</si>
  <si>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</si>
  <si>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</si>
  <si>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</si>
  <si>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</si>
  <si>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</si>
  <si>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</si>
  <si>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</si>
  <si>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</si>
  <si>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</si>
  <si>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</si>
  <si>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</si>
  <si>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</si>
  <si>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</si>
  <si>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</si>
  <si>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</si>
  <si>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</si>
  <si>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</si>
  <si>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</si>
  <si>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</si>
  <si>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</si>
  <si>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</si>
  <si>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</si>
  <si>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</si>
  <si>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</si>
  <si>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</si>
  <si>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</si>
  <si>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</si>
  <si>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</si>
  <si>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</si>
  <si>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</si>
  <si>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</si>
  <si>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</si>
  <si>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</si>
  <si>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</si>
  <si>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</si>
  <si>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</si>
  <si>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</si>
  <si>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</si>
  <si>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</si>
  <si>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</si>
  <si>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</si>
  <si>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</si>
  <si>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</si>
  <si>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</si>
  <si>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</si>
  <si>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</si>
  <si>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</si>
  <si>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</si>
  <si>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</si>
  <si>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</si>
  <si>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</si>
  <si>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</si>
  <si>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</si>
  <si>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</si>
  <si>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</si>
  <si>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</si>
  <si>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</si>
  <si>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</si>
  <si>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</si>
  <si>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</si>
  <si>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</si>
  <si>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</si>
  <si>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</si>
  <si>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</si>
  <si>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</si>
  <si>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</si>
  <si>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</si>
  <si>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</si>
  <si>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</si>
  <si>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</si>
  <si>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</si>
  <si>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</si>
  <si>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</si>
  <si>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</si>
  <si>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</si>
  <si>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</si>
  <si>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</si>
  <si>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</si>
  <si>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</si>
  <si>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</si>
  <si>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</si>
  <si>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</si>
  <si>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</si>
  <si>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</si>
  <si>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</si>
  <si>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</si>
  <si>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</si>
  <si>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</si>
  <si>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</si>
  <si>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</si>
  <si>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</si>
  <si>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</si>
  <si>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</si>
  <si>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</si>
  <si>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</si>
  <si>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</si>
  <si>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</si>
  <si>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</si>
  <si>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</si>
  <si>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</si>
  <si>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</si>
  <si>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</si>
  <si>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</si>
  <si>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</si>
  <si>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</si>
  <si>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</si>
  <si>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</si>
  <si>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</si>
  <si>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</si>
  <si>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</si>
  <si>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</si>
  <si>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</si>
  <si>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</si>
  <si>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</si>
  <si>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</si>
  <si>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</si>
  <si>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</si>
  <si>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</si>
  <si>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</si>
  <si>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</si>
  <si>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</si>
  <si>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</si>
  <si>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</si>
  <si>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</si>
  <si>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</si>
  <si>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</si>
  <si>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</si>
  <si>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</si>
  <si>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</si>
  <si>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</si>
  <si>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</si>
  <si>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</si>
  <si>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</si>
  <si>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</si>
  <si>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</si>
  <si>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</si>
  <si>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</si>
  <si>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</si>
  <si>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</si>
  <si>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</si>
  <si>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</si>
  <si>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</si>
  <si>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</si>
  <si>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</si>
  <si>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</si>
  <si>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</si>
  <si>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</si>
  <si>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</si>
  <si>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</si>
  <si>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</si>
  <si>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</si>
  <si>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</si>
  <si>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</si>
  <si>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</si>
  <si>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</si>
  <si>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</si>
  <si>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</si>
  <si>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</si>
  <si>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</si>
  <si>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</si>
  <si>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</si>
  <si>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</si>
  <si>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</si>
  <si>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</si>
  <si>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</si>
  <si>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</si>
  <si>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</si>
  <si>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</si>
  <si>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</si>
  <si>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</si>
  <si>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</si>
  <si>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</si>
  <si>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</si>
  <si>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</si>
  <si>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</si>
  <si>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</si>
  <si>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</si>
  <si>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</si>
  <si>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</si>
  <si>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</si>
  <si>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</si>
  <si>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</si>
  <si>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</si>
  <si>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</si>
  <si>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</si>
  <si>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</si>
  <si>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</si>
  <si>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</si>
  <si>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</si>
  <si>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</si>
  <si>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</si>
  <si>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</si>
  <si>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</si>
  <si>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</si>
  <si>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</si>
  <si>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</si>
  <si>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</si>
  <si>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</si>
  <si>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</si>
  <si>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</si>
  <si>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</si>
  <si>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</si>
  <si>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</si>
  <si>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</si>
  <si>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</si>
  <si>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</si>
  <si>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</si>
  <si>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</si>
  <si>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</si>
  <si>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</si>
  <si>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</si>
  <si>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</si>
  <si>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</si>
  <si>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</si>
  <si>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</si>
  <si>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</si>
  <si>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</si>
  <si>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</si>
  <si>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</si>
  <si>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</si>
  <si>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</si>
  <si>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</si>
  <si>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</si>
  <si>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</si>
  <si>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</si>
  <si>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</si>
  <si>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</si>
  <si>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</si>
  <si>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</si>
  <si>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</si>
  <si>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</si>
  <si>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</si>
  <si>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</si>
  <si>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</si>
  <si>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</si>
  <si>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</si>
  <si>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</si>
  <si>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</si>
  <si>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</si>
  <si>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</si>
  <si>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</si>
  <si>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</si>
  <si>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</si>
  <si>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</si>
  <si>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</si>
  <si>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</si>
  <si>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</si>
  <si>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</si>
  <si>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</si>
  <si>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</si>
  <si>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</si>
  <si>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</si>
  <si>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</si>
  <si>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</si>
  <si>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</si>
  <si>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</si>
  <si>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</si>
  <si>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</si>
  <si>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</si>
  <si>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</si>
  <si>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</si>
  <si>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</si>
  <si>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</si>
  <si>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</si>
  <si>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</si>
  <si>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</si>
  <si>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</si>
  <si>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</si>
  <si>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</si>
  <si>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</si>
  <si>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</si>
  <si>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</si>
  <si>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</si>
  <si>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</si>
  <si>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</si>
  <si>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</si>
  <si>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</si>
  <si>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</si>
  <si>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</si>
  <si>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</si>
  <si>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</si>
  <si>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</si>
  <si>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</si>
  <si>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</si>
  <si>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</si>
  <si>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</si>
  <si>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</si>
  <si>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</si>
  <si>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</si>
  <si>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</si>
  <si>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</si>
  <si>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</si>
  <si>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</si>
  <si>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</si>
  <si>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</si>
  <si>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</si>
  <si>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</si>
  <si>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</si>
  <si>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</si>
  <si>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</si>
  <si>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</si>
  <si>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</si>
  <si>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</si>
  <si>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</si>
  <si>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</si>
  <si>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</si>
  <si>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</si>
  <si>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</si>
  <si>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</si>
  <si>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</si>
  <si>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</si>
  <si>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</si>
  <si>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</si>
  <si>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</si>
  <si>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</si>
  <si>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</si>
  <si>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</si>
  <si>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</si>
  <si>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</si>
  <si>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</si>
  <si>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</si>
  <si>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</si>
  <si>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</si>
  <si>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</si>
  <si>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</si>
  <si>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</si>
  <si>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</si>
  <si>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</si>
  <si>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</si>
  <si>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</si>
  <si>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</si>
  <si>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</si>
  <si>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</si>
  <si>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</si>
  <si>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</si>
  <si>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</si>
  <si>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</si>
  <si>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</si>
  <si>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</si>
  <si>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</si>
  <si>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</si>
  <si>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</si>
  <si>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</si>
  <si>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</si>
  <si>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</si>
  <si>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</si>
  <si>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</si>
  <si>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</si>
  <si>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</si>
  <si>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</si>
  <si>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</si>
  <si>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</si>
  <si>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</si>
  <si>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</si>
  <si>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</si>
  <si>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</si>
  <si>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</si>
  <si>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</si>
  <si>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</si>
  <si>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</si>
  <si>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</si>
  <si>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</si>
  <si>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</si>
  <si>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</si>
  <si>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</si>
  <si>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</si>
  <si>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</si>
  <si>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</si>
  <si>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</si>
  <si>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</si>
  <si>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</si>
  <si>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</si>
  <si>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</si>
  <si>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</si>
  <si>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</si>
  <si>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</si>
  <si>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</si>
  <si>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</si>
  <si>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</si>
  <si>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</si>
  <si>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</si>
  <si>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</si>
  <si>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</si>
  <si>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</si>
  <si>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</si>
  <si>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</si>
  <si>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</si>
  <si>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</si>
  <si>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</si>
  <si>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</si>
  <si>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</si>
  <si>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</si>
  <si>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</si>
  <si>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</si>
  <si>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</si>
  <si>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</si>
  <si>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</si>
  <si>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</si>
  <si>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</si>
  <si>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</si>
  <si>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</si>
  <si>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</si>
  <si>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</si>
  <si>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</si>
  <si>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</si>
  <si>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</si>
  <si>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</si>
  <si>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</si>
  <si>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</si>
  <si>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</si>
  <si>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</si>
  <si>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</si>
  <si>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</si>
  <si>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</si>
  <si>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</si>
  <si>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</si>
  <si>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</si>
  <si>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</si>
  <si>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</si>
  <si>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</si>
  <si>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</si>
  <si>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</si>
  <si>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</si>
  <si>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</si>
  <si>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</si>
  <si>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</si>
  <si>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</si>
  <si>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</si>
  <si>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</si>
  <si>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</si>
  <si>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</si>
  <si>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</si>
  <si>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</si>
  <si>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</si>
  <si>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</si>
  <si>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</si>
  <si>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</si>
  <si>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</si>
  <si>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</si>
  <si>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</si>
  <si>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</si>
  <si>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</si>
  <si>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</si>
  <si>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</si>
  <si>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</si>
  <si>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</si>
  <si>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</si>
  <si>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</si>
  <si>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</si>
  <si>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</si>
  <si>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</si>
  <si>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</si>
  <si>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</si>
  <si>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</si>
  <si>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</si>
  <si>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</si>
  <si>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</si>
  <si>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</si>
  <si>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</si>
  <si>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</si>
  <si>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</si>
  <si>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</si>
  <si>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</si>
  <si>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</si>
  <si>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</si>
  <si>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</si>
  <si>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</si>
  <si>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</si>
  <si>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</si>
  <si>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</si>
  <si>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</si>
  <si>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</si>
  <si>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</si>
  <si>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</si>
  <si>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</si>
  <si>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</si>
  <si>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</si>
  <si>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</si>
  <si>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</si>
  <si>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</si>
  <si>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</si>
  <si>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</si>
  <si>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</si>
  <si>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</si>
  <si>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</si>
  <si>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</si>
  <si>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</si>
  <si>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</si>
  <si>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</si>
  <si>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</si>
  <si>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</si>
  <si>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</si>
  <si>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</si>
  <si>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</si>
  <si>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</si>
  <si>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</si>
  <si>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</si>
  <si>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</si>
  <si>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</si>
  <si>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</si>
  <si>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</si>
  <si>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</si>
  <si>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</si>
  <si>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</si>
  <si>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</si>
  <si>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</si>
  <si>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</si>
  <si>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</si>
  <si>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</si>
  <si>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</si>
  <si>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</si>
  <si>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</si>
  <si>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</si>
  <si>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</si>
  <si>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</si>
  <si>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</si>
  <si>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</si>
  <si>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</si>
  <si>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</si>
  <si>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</si>
  <si>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</si>
  <si>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</si>
  <si>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</si>
  <si>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</si>
  <si>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</si>
  <si>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</si>
  <si>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</si>
  <si>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</si>
  <si>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</si>
  <si>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</si>
  <si>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</si>
  <si>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</si>
  <si>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</si>
  <si>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</si>
  <si>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</si>
  <si>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</si>
  <si>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</si>
  <si>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</si>
  <si>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</si>
  <si>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</si>
  <si>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</si>
  <si>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</si>
  <si>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</si>
  <si>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</si>
  <si>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</si>
  <si>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</si>
  <si>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</si>
  <si>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</si>
  <si>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</si>
  <si>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</si>
  <si>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</si>
  <si>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</si>
  <si>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</si>
  <si>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</si>
  <si>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</si>
  <si>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</si>
  <si>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</si>
  <si>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</si>
  <si>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</si>
  <si>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</si>
  <si>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</si>
  <si>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</si>
  <si>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</si>
  <si>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</si>
  <si>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</si>
  <si>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</si>
  <si>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</si>
  <si>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</si>
  <si>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</si>
  <si>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</si>
  <si>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</si>
  <si>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</si>
  <si>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</si>
  <si>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</si>
  <si>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</si>
  <si>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</si>
  <si>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</si>
  <si>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</si>
  <si>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</si>
  <si>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</si>
  <si>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</si>
  <si>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</si>
  <si>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</si>
  <si>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</si>
  <si>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</si>
  <si>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</si>
  <si>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</si>
  <si>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</si>
  <si>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</si>
  <si>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</si>
  <si>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</si>
  <si>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</si>
  <si>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</si>
  <si>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</si>
  <si>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</si>
  <si>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</si>
  <si>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</si>
  <si>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</si>
  <si>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</si>
  <si>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</si>
  <si>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</si>
  <si>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</si>
  <si>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</si>
  <si>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</si>
  <si>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</si>
  <si>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</si>
  <si>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</si>
  <si>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</si>
  <si>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</si>
  <si>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</si>
  <si>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</si>
  <si>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</si>
  <si>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</si>
  <si>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</si>
  <si>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</si>
  <si>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</si>
  <si>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</si>
  <si>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</si>
  <si>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</si>
  <si>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</si>
  <si>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</si>
  <si>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</si>
  <si>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</si>
  <si>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</si>
  <si>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</si>
  <si>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</si>
  <si>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</si>
  <si>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</si>
  <si>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</si>
  <si>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</si>
  <si>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</si>
  <si>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</si>
  <si>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</si>
  <si>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</si>
  <si>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</si>
  <si>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</si>
  <si>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</si>
  <si>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</si>
  <si>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</si>
  <si>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</si>
  <si>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</si>
  <si>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</si>
  <si>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</si>
  <si>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</si>
  <si>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</si>
  <si>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</si>
  <si>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</si>
  <si>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</si>
  <si>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</si>
  <si>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</si>
  <si>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</si>
  <si>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</si>
  <si>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</si>
  <si>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</si>
  <si>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</si>
  <si>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</si>
  <si>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</si>
  <si>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</si>
  <si>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</si>
  <si>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</si>
  <si>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</si>
  <si>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</si>
  <si>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</si>
  <si>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</si>
  <si>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</si>
  <si>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</si>
  <si>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</si>
  <si>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</si>
  <si>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</si>
  <si>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</si>
  <si>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</si>
  <si>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</si>
  <si>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</si>
  <si>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</si>
  <si>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</si>
  <si>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</si>
  <si>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</si>
  <si>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</si>
  <si>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</si>
  <si>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</si>
  <si>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</si>
  <si>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</si>
  <si>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</si>
  <si>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</si>
  <si>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</si>
  <si>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</si>
  <si>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</si>
  <si>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</si>
  <si>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</si>
  <si>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</si>
  <si>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</si>
  <si>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</si>
  <si>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</si>
  <si>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</si>
  <si>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</si>
  <si>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</si>
  <si>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</si>
  <si>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</si>
  <si>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</si>
  <si>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</si>
  <si>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</si>
  <si>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</si>
  <si>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</si>
  <si>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</si>
  <si>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</si>
  <si>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</si>
  <si>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</si>
  <si>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</si>
  <si>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</si>
  <si>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</si>
  <si>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</si>
  <si>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</si>
  <si>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</si>
  <si>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</si>
  <si>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</si>
  <si>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</si>
  <si>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</si>
  <si>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</si>
  <si>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</si>
  <si>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</si>
  <si>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</si>
  <si>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</si>
  <si>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</si>
  <si>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</si>
  <si>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</si>
  <si>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</si>
  <si>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</si>
  <si>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</si>
  <si>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</si>
  <si>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</si>
  <si>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</si>
  <si>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</si>
  <si>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</si>
  <si>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</si>
  <si>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</si>
  <si>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</si>
  <si>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</si>
  <si>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</si>
  <si>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</si>
  <si>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</si>
  <si>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</si>
  <si>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</si>
  <si>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</si>
  <si>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</si>
  <si>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</si>
  <si>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</si>
  <si>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</si>
  <si>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</si>
  <si>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</si>
  <si>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</si>
  <si>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</si>
  <si>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</si>
  <si>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</si>
  <si>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</si>
  <si>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</si>
  <si>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</si>
  <si>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</si>
  <si>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</si>
  <si>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</si>
  <si>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</si>
  <si>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</si>
  <si>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</si>
  <si>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</si>
  <si>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</si>
  <si>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</si>
  <si>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</si>
  <si>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</si>
  <si>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</si>
  <si>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</si>
  <si>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</si>
  <si>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</si>
  <si>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</si>
  <si>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</si>
  <si>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</si>
  <si>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</si>
  <si>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</si>
  <si>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</si>
  <si>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</si>
  <si>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</si>
  <si>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</si>
  <si>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</si>
  <si>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</si>
  <si>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</si>
  <si>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</si>
  <si>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</si>
  <si>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</si>
  <si>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</si>
  <si>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</si>
  <si>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</si>
  <si>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</si>
  <si>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</si>
  <si>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</si>
  <si>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</si>
  <si>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</si>
  <si>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</si>
  <si>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</si>
  <si>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</si>
  <si>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</si>
  <si>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</si>
  <si>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</si>
  <si>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</si>
  <si>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</si>
  <si>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</si>
  <si>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</si>
  <si>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</si>
  <si>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</si>
  <si>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</si>
  <si>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</si>
  <si>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</si>
  <si>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</si>
  <si>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</si>
  <si>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</si>
  <si>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</si>
  <si>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</si>
  <si>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</si>
  <si>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</si>
  <si>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</si>
  <si>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</si>
  <si>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</si>
  <si>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</si>
  <si>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</si>
  <si>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</si>
  <si>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</si>
  <si>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</si>
  <si>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</si>
  <si>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</si>
  <si>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</si>
  <si>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</si>
  <si>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</si>
  <si>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</si>
  <si>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</si>
  <si>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</si>
  <si>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</si>
  <si>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</si>
  <si>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</si>
  <si>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</si>
  <si>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</si>
  <si>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</si>
  <si>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</si>
  <si>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</si>
  <si>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</si>
  <si>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</si>
  <si>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</si>
  <si>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</si>
  <si>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</si>
  <si>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</si>
  <si>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</si>
  <si>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</si>
  <si>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</si>
  <si>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</si>
  <si>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</si>
  <si>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</si>
  <si>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</si>
  <si>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</si>
  <si>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</si>
  <si>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</si>
  <si>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</si>
  <si>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</si>
  <si>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</si>
  <si>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</si>
  <si>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</si>
  <si>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</si>
  <si>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</si>
  <si>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</si>
  <si>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</si>
  <si>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</si>
  <si>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</si>
  <si>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</si>
  <si>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</si>
  <si>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</si>
  <si>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</si>
  <si>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</si>
  <si>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</si>
  <si>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</si>
  <si>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</si>
  <si>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</si>
  <si>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</si>
  <si>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</si>
  <si>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</si>
  <si>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</si>
  <si>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</si>
  <si>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</si>
  <si>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</si>
  <si>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</si>
  <si>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</si>
  <si>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</si>
  <si>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</si>
  <si>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</si>
  <si>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</si>
  <si>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</si>
  <si>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</si>
  <si>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</si>
  <si>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</si>
  <si>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</si>
  <si>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</si>
  <si>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</si>
  <si>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</si>
  <si>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</si>
  <si>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</si>
  <si>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</si>
  <si>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</si>
  <si>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</si>
  <si>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</si>
  <si>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</si>
  <si>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</si>
  <si>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</si>
  <si>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</si>
  <si>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</si>
  <si>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</si>
  <si>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</si>
  <si>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</si>
  <si>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</si>
  <si>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</si>
  <si>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</si>
  <si>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</si>
  <si>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</si>
  <si>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</si>
  <si>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</si>
  <si>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</si>
  <si>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</si>
  <si>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</si>
  <si>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</si>
  <si>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</si>
  <si>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</si>
  <si>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</si>
  <si>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</si>
  <si>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</si>
  <si>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</si>
  <si>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</si>
  <si>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</si>
  <si>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</si>
  <si>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</si>
  <si>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</si>
  <si>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</si>
  <si>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</si>
  <si>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</si>
  <si>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</si>
  <si>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</si>
  <si>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</si>
  <si>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</si>
  <si>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</si>
  <si>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</si>
  <si>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</si>
  <si>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</si>
  <si>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</si>
  <si>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</si>
  <si>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</si>
  <si>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</si>
  <si>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</si>
  <si>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</si>
  <si>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</si>
  <si>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</si>
  <si>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</si>
  <si>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</si>
  <si>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</si>
  <si>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</si>
  <si>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</si>
  <si>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</si>
  <si>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</si>
  <si>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</si>
  <si>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</si>
  <si>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</si>
  <si>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</si>
  <si>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</si>
  <si>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</si>
  <si>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</si>
  <si>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</si>
  <si>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</si>
  <si>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</si>
  <si>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</si>
  <si>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</si>
  <si>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</si>
  <si>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</si>
  <si>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</si>
  <si>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</si>
  <si>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</si>
  <si>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</si>
  <si>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</si>
  <si>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</si>
  <si>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</si>
  <si>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</si>
  <si>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</si>
  <si>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</si>
  <si>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</si>
  <si>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</si>
  <si>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</si>
  <si>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</si>
  <si>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</si>
  <si>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</si>
  <si>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</si>
  <si>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</si>
  <si>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</si>
  <si>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</si>
  <si>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</si>
  <si>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</si>
  <si>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</si>
  <si>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</si>
  <si>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</si>
  <si>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</si>
  <si>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</si>
  <si>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</si>
  <si>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</si>
  <si>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</si>
  <si>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</si>
  <si>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</si>
  <si>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</si>
  <si>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</si>
  <si>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</si>
  <si>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</si>
  <si>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</si>
  <si>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</si>
  <si>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</si>
  <si>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</si>
  <si>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</si>
  <si>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</si>
  <si>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</si>
  <si>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</si>
  <si>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</si>
  <si>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</si>
  <si>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</si>
  <si>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</si>
  <si>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</si>
  <si>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</si>
  <si>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</si>
  <si>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</si>
  <si>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</si>
  <si>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</si>
  <si>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</si>
  <si>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</si>
  <si>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</si>
  <si>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</si>
  <si>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</si>
  <si>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</si>
  <si>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</si>
  <si>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</si>
  <si>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</si>
  <si>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</si>
  <si>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</si>
  <si>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</si>
  <si>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</si>
  <si>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</si>
  <si>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</si>
  <si>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</si>
  <si>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</si>
  <si>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</si>
  <si>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</si>
  <si>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</si>
  <si>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</si>
  <si>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</si>
  <si>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</si>
  <si>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</si>
  <si>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</si>
  <si>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</si>
  <si>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</si>
  <si>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</si>
  <si>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</si>
  <si>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</si>
  <si>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</si>
  <si>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</si>
  <si>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</si>
  <si>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</si>
  <si>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</si>
  <si>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</si>
  <si>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</si>
  <si>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</si>
  <si>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</si>
  <si>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</si>
  <si>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</si>
  <si>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</si>
  <si>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</si>
  <si>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</si>
  <si>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</si>
  <si>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</si>
  <si>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</si>
  <si>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</si>
  <si>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</si>
  <si>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</si>
  <si>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</si>
  <si>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</si>
  <si>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</si>
  <si>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</si>
  <si>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</si>
  <si>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</si>
  <si>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</si>
  <si>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</si>
  <si>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</si>
  <si>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</si>
  <si>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</si>
  <si>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</si>
  <si>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</si>
  <si>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</si>
  <si>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</si>
  <si>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</si>
  <si>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</si>
  <si>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</si>
  <si>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</si>
  <si>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</si>
  <si>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</si>
  <si>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</si>
  <si>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</si>
  <si>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</si>
  <si>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</si>
  <si>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</si>
  <si>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</si>
  <si>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</si>
  <si>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</si>
  <si>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</si>
  <si>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</si>
  <si>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</si>
  <si>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</si>
  <si>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</si>
  <si>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</si>
  <si>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</si>
  <si>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</si>
  <si>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</si>
  <si>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</si>
  <si>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</si>
  <si>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</si>
  <si>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</si>
  <si>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</si>
  <si>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</si>
  <si>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</si>
  <si>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</si>
  <si>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</si>
  <si>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</si>
  <si>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</si>
  <si>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</si>
  <si>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</si>
  <si>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</si>
  <si>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</si>
  <si>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</si>
  <si>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</si>
  <si>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</si>
  <si>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</si>
  <si>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</si>
  <si>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</si>
  <si>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</si>
  <si>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</si>
  <si>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</si>
  <si>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</si>
  <si>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</si>
  <si>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</si>
  <si>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</si>
  <si>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</si>
  <si>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</si>
  <si>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</si>
  <si>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</si>
  <si>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</si>
  <si>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</si>
  <si>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</si>
  <si>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</si>
  <si>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</si>
  <si>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</si>
  <si>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</si>
  <si>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</si>
  <si>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</si>
  <si>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</si>
  <si>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</si>
  <si>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</si>
  <si>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</si>
  <si>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</si>
  <si>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</si>
  <si>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</si>
  <si>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</si>
  <si>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</si>
  <si>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</si>
  <si>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</si>
  <si>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</si>
  <si>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</si>
  <si>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</si>
  <si>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</si>
  <si>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</si>
  <si>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</si>
  <si>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</si>
  <si>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</si>
  <si>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</si>
  <si>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</si>
  <si>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</si>
  <si>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</si>
  <si>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</si>
  <si>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</si>
  <si>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</si>
  <si>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</si>
  <si>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</si>
  <si>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</si>
  <si>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</si>
  <si>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</si>
  <si>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</si>
  <si>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</si>
  <si>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</si>
  <si>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</si>
  <si>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</si>
  <si>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</si>
  <si>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</si>
  <si>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</si>
  <si>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</si>
  <si>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</si>
  <si>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</si>
  <si>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</si>
  <si>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</si>
  <si>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</si>
  <si>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</si>
  <si>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</si>
  <si>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</si>
  <si>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</si>
  <si>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</si>
  <si>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</si>
  <si>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</si>
  <si>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</si>
  <si>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</si>
  <si>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</si>
  <si>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</si>
  <si>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</si>
  <si>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</si>
  <si>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</si>
  <si>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</si>
  <si>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</si>
  <si>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</si>
  <si>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</si>
  <si>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</si>
  <si>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</si>
  <si>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</si>
  <si>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</si>
  <si>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</si>
  <si>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</si>
  <si>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</si>
  <si>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</si>
  <si>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</si>
  <si>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</si>
  <si>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</si>
  <si>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</si>
  <si>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</si>
  <si>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</si>
  <si>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</si>
  <si>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</si>
  <si>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</si>
  <si>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</si>
  <si>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</si>
  <si>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</si>
  <si>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</si>
  <si>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</si>
  <si>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</si>
  <si>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</si>
  <si>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</si>
  <si>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</si>
  <si>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</si>
  <si>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</si>
  <si>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</si>
  <si>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</si>
  <si>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</si>
  <si>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</si>
  <si>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</si>
  <si>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</si>
  <si>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</si>
  <si>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</si>
  <si>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</si>
  <si>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</si>
  <si>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</si>
  <si>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</si>
  <si>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</si>
  <si>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</si>
  <si>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</si>
  <si>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</si>
  <si>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</si>
  <si>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</si>
  <si>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</si>
  <si>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</si>
  <si>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</si>
  <si>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</si>
  <si>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</si>
  <si>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</si>
  <si>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</si>
  <si>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</si>
  <si>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</si>
  <si>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</si>
  <si>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</si>
  <si>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</si>
  <si>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</si>
  <si>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</si>
  <si>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</si>
  <si>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</si>
  <si>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</si>
  <si>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</si>
  <si>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</si>
  <si>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</si>
  <si>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</si>
  <si>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</si>
  <si>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</si>
  <si>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</si>
  <si>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</si>
  <si>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</si>
  <si>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</si>
  <si>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</si>
  <si>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</si>
  <si>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</si>
  <si>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</si>
  <si>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</si>
  <si>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</si>
  <si>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</si>
  <si>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</si>
  <si>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</si>
  <si>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</si>
  <si>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</si>
  <si>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</si>
  <si>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</si>
  <si>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</si>
  <si>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</si>
  <si>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</si>
  <si>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</si>
  <si>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</si>
  <si>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</si>
  <si>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</si>
  <si>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</si>
  <si>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</si>
  <si>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</si>
  <si>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</si>
  <si>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</si>
  <si>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</si>
  <si>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</si>
  <si>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</si>
  <si>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</si>
  <si>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</si>
  <si>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</si>
  <si>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</si>
  <si>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</si>
  <si>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</si>
  <si>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</si>
  <si>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</si>
  <si>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</si>
  <si>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</si>
  <si>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</si>
  <si>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</si>
  <si>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</si>
  <si>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</si>
  <si>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</si>
  <si>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</si>
  <si>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</si>
  <si>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</si>
  <si>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</si>
  <si>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</si>
  <si>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</si>
  <si>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</si>
  <si>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</si>
  <si>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</si>
  <si>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</si>
  <si>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</si>
  <si>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</si>
  <si>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</si>
  <si>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</si>
  <si>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</si>
  <si>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</si>
  <si>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</si>
  <si>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</si>
  <si>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</si>
  <si>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</si>
  <si>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</si>
  <si>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</si>
  <si>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</si>
  <si>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</si>
  <si>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</si>
  <si>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</si>
  <si>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</si>
  <si>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</si>
  <si>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</si>
  <si>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</si>
  <si>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</si>
  <si>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</si>
  <si>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</si>
  <si>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</si>
  <si>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</si>
  <si>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</si>
  <si>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</si>
  <si>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</si>
  <si>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</si>
  <si>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</si>
  <si>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</si>
  <si>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</si>
  <si>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</si>
  <si>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</si>
  <si>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</si>
  <si>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</si>
  <si>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</si>
  <si>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</si>
  <si>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</si>
  <si>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</si>
  <si>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</si>
  <si>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</si>
  <si>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</si>
  <si>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</si>
  <si>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</si>
  <si>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</si>
  <si>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</si>
  <si>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</si>
  <si>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</si>
  <si>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</si>
  <si>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</si>
  <si>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</si>
  <si>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</si>
  <si>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</si>
  <si>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</si>
  <si>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</si>
  <si>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</si>
  <si>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</si>
  <si>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</si>
  <si>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</si>
  <si>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</si>
  <si>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</si>
  <si>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</si>
  <si>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</si>
  <si>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</si>
  <si>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</si>
  <si>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</si>
  <si>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</si>
  <si>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</si>
  <si>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</si>
  <si>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</si>
  <si>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</si>
  <si>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</si>
  <si>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</si>
  <si>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</si>
  <si>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</si>
  <si>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</si>
  <si>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</si>
  <si>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</si>
  <si>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</si>
  <si>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</si>
  <si>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</si>
  <si>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</si>
  <si>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</si>
  <si>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</si>
  <si>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</si>
  <si>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</si>
  <si>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</si>
  <si>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</si>
  <si>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</si>
  <si>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</si>
  <si>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</si>
  <si>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</si>
  <si>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</si>
  <si>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</si>
  <si>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</si>
  <si>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</si>
  <si>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</si>
  <si>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</si>
  <si>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</si>
  <si>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</si>
  <si>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</si>
  <si>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</si>
  <si>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</si>
  <si>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</si>
  <si>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</si>
  <si>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</si>
  <si>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</si>
  <si>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</si>
  <si>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</si>
  <si>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</si>
  <si>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</si>
  <si>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</si>
  <si>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</si>
  <si>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</si>
  <si>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</si>
  <si>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</si>
  <si>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</si>
  <si>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</si>
  <si>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</si>
  <si>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</si>
  <si>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</si>
  <si>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</si>
  <si>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</si>
  <si>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</si>
  <si>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</si>
  <si>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</si>
  <si>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</si>
  <si>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</si>
  <si>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</si>
  <si>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</si>
  <si>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</si>
  <si>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</si>
  <si>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</si>
  <si>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</si>
  <si>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</si>
  <si>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</si>
  <si>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</si>
  <si>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</si>
  <si>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</si>
  <si>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</si>
  <si>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</si>
  <si>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</si>
  <si>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</si>
  <si>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</si>
  <si>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</si>
  <si>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</si>
  <si>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</si>
  <si>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</si>
  <si>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</si>
  <si>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</si>
  <si>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</si>
  <si>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</si>
  <si>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</si>
  <si>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</si>
  <si>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</si>
  <si>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</si>
  <si>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</si>
  <si>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</si>
  <si>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</si>
  <si>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</si>
  <si>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</si>
  <si>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</si>
  <si>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</si>
  <si>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</si>
  <si>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</si>
  <si>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</si>
  <si>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</si>
  <si>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</si>
  <si>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</si>
  <si>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</si>
  <si>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</si>
  <si>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</si>
  <si>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</si>
  <si>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</si>
  <si>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</si>
  <si>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</si>
  <si>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</si>
  <si>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</si>
  <si>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</si>
  <si>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</si>
  <si>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</si>
  <si>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</si>
  <si>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</si>
  <si>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</si>
  <si>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</si>
  <si>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</si>
  <si>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</si>
  <si>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</si>
  <si>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</si>
  <si>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</si>
  <si>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</si>
  <si>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</si>
  <si>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</si>
  <si>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</si>
  <si>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</si>
  <si>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</si>
  <si>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</si>
  <si>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</si>
  <si>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</si>
  <si>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</si>
  <si>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</si>
  <si>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</si>
  <si>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</si>
  <si>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</si>
  <si>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</si>
  <si>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</si>
  <si>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</si>
  <si>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</si>
  <si>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</si>
  <si>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</si>
  <si>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</si>
  <si>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</si>
  <si>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</si>
  <si>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</si>
  <si>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</si>
  <si>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</si>
  <si>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</si>
  <si>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</si>
  <si>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</si>
  <si>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</si>
  <si>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</si>
  <si>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</si>
  <si>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</si>
  <si>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</si>
  <si>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</si>
  <si>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</si>
  <si>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</si>
  <si>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</si>
  <si>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</si>
  <si>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</si>
  <si>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</si>
  <si>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</si>
  <si>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</si>
  <si>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</si>
  <si>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</si>
  <si>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</si>
  <si>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</si>
  <si>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</si>
  <si>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</si>
  <si>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</si>
  <si>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</si>
  <si>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</si>
  <si>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</si>
  <si>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</si>
  <si>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</si>
  <si>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</si>
  <si>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</si>
  <si>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</si>
  <si>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</si>
  <si>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</si>
  <si>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</si>
  <si>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</si>
  <si>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</si>
  <si>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</si>
  <si>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</si>
  <si>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</si>
  <si>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</si>
  <si>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</si>
  <si>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</si>
  <si>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</si>
  <si>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</si>
  <si>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</si>
  <si>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</si>
  <si>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</si>
  <si>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</si>
  <si>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</si>
  <si>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</si>
  <si>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</si>
  <si>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</si>
  <si>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</si>
  <si>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</si>
  <si>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</si>
  <si>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</si>
  <si>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</si>
  <si>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</si>
  <si>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</si>
  <si>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</si>
  <si>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</si>
  <si>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</si>
  <si>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</si>
  <si>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</si>
  <si>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</si>
  <si>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</si>
  <si>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</si>
  <si>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</si>
  <si>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</si>
  <si>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</si>
  <si>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</si>
  <si>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</si>
  <si>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</si>
  <si>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</si>
  <si>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</si>
  <si>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</si>
  <si>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</si>
  <si>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</si>
  <si>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</si>
  <si>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</si>
  <si>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</si>
  <si>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</si>
  <si>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</si>
  <si>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</si>
  <si>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</si>
  <si>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</si>
  <si>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</si>
  <si>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</si>
  <si>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</si>
  <si>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</si>
  <si>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</si>
  <si>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</si>
  <si>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</si>
  <si>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</si>
  <si>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</si>
  <si>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</si>
  <si>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</si>
  <si>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</si>
  <si>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</si>
  <si>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</si>
  <si>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</si>
  <si>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</si>
  <si>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</si>
  <si>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</si>
  <si>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</si>
  <si>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</si>
  <si>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</si>
  <si>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</si>
  <si>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</si>
  <si>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</si>
  <si>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</si>
  <si>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</si>
  <si>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</si>
  <si>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</si>
  <si>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</si>
  <si>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</si>
  <si>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</si>
  <si>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</si>
  <si>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</si>
  <si>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</si>
  <si>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</si>
  <si>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</si>
  <si>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</si>
  <si>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</si>
  <si>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</si>
  <si>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</si>
  <si>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</si>
  <si>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</si>
  <si>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</si>
  <si>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</si>
  <si>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</si>
  <si>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</si>
  <si>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</si>
  <si>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</si>
  <si>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</si>
  <si>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</si>
  <si>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</si>
  <si>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</si>
  <si>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</si>
  <si>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</si>
  <si>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</si>
  <si>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</si>
  <si>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</si>
  <si>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</si>
  <si>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</si>
  <si>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</si>
  <si>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</si>
  <si>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</si>
  <si>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</si>
  <si>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</si>
  <si>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</si>
  <si>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</si>
  <si>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</si>
  <si>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</si>
  <si>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</si>
  <si>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</si>
  <si>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</si>
  <si>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</si>
  <si>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</si>
  <si>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</si>
  <si>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</si>
  <si>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</si>
  <si>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</si>
  <si>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</si>
  <si>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</si>
  <si>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</si>
  <si>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</si>
  <si>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</si>
  <si>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</si>
  <si>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</si>
  <si>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</si>
  <si>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</si>
  <si>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</si>
  <si>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</si>
  <si>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</si>
  <si>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</si>
  <si>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</si>
  <si>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</si>
  <si>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</si>
  <si>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</si>
  <si>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</si>
  <si>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</si>
  <si>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</si>
  <si>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</si>
  <si>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</si>
  <si>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</si>
  <si>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</si>
  <si>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</si>
  <si>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</si>
  <si>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</si>
  <si>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</si>
  <si>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</si>
  <si>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</si>
  <si>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</si>
  <si>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</si>
  <si>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</si>
  <si>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</si>
  <si>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</si>
  <si>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</si>
  <si>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</si>
  <si>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</si>
  <si>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</si>
  <si>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</si>
  <si>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</si>
  <si>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</si>
  <si>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</si>
  <si>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</si>
  <si>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</si>
  <si>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</si>
  <si>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</si>
  <si>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</si>
  <si>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</si>
  <si>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</si>
  <si>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</si>
  <si>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</si>
  <si>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</si>
  <si>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</si>
  <si>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</si>
  <si>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</si>
  <si>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</si>
  <si>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</si>
  <si>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</si>
  <si>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</si>
  <si>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</si>
  <si>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</si>
  <si>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</si>
  <si>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</si>
  <si>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</si>
  <si>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</si>
  <si>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</si>
  <si>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</si>
  <si>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</si>
  <si>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</si>
  <si>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</si>
  <si>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</si>
  <si>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</si>
  <si>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</si>
  <si>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</si>
  <si>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</si>
  <si>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</si>
  <si>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</si>
  <si>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</si>
  <si>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</si>
  <si>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</si>
  <si>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</si>
  <si>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</si>
  <si>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</si>
  <si>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</si>
  <si>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</si>
  <si>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</si>
  <si>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</si>
  <si>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</si>
  <si>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</si>
  <si>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</si>
  <si>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</si>
  <si>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</si>
  <si>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</si>
  <si>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</si>
  <si>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</si>
  <si>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</si>
  <si>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</si>
  <si>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</si>
  <si>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</si>
  <si>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</si>
  <si>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</si>
  <si>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</si>
  <si>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</si>
  <si>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</si>
  <si>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</si>
  <si>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</si>
  <si>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</si>
  <si>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</si>
  <si>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</si>
  <si>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</si>
  <si>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</si>
  <si>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</si>
  <si>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</si>
  <si>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</si>
  <si>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</si>
  <si>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</si>
  <si>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</si>
  <si>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</si>
  <si>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</si>
  <si>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</si>
  <si>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</si>
  <si>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</si>
  <si>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</si>
  <si>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</si>
  <si>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</si>
  <si>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</si>
  <si>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</si>
  <si>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</si>
  <si>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</si>
  <si>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</si>
  <si>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</si>
  <si>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</si>
  <si>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</si>
  <si>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</si>
  <si>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</si>
  <si>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</si>
  <si>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</si>
  <si>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</si>
  <si>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</si>
  <si>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</si>
  <si>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</si>
  <si>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</si>
  <si>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</si>
  <si>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</si>
  <si>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</si>
  <si>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</si>
  <si>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</si>
  <si>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</si>
  <si>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</si>
  <si>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</si>
  <si>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</si>
  <si>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</si>
  <si>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</si>
  <si>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</si>
  <si>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</si>
  <si>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</si>
  <si>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</si>
  <si>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</si>
  <si>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</si>
  <si>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</si>
  <si>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</si>
  <si>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</si>
  <si>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</si>
  <si>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</si>
  <si>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</si>
  <si>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</si>
  <si>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</si>
  <si>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</si>
  <si>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</si>
  <si>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</si>
  <si>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</si>
  <si>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</si>
  <si>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</si>
  <si>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</si>
  <si>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</si>
  <si>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</si>
  <si>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</si>
  <si>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</si>
  <si>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</si>
  <si>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</si>
  <si>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</si>
  <si>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</si>
  <si>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</si>
  <si>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</si>
  <si>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</si>
  <si>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</si>
  <si>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</si>
  <si>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</si>
  <si>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</si>
  <si>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</si>
  <si>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</si>
  <si>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</si>
  <si>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</si>
  <si>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</si>
  <si>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</si>
  <si>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</si>
  <si>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</si>
  <si>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</si>
  <si>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</si>
  <si>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</si>
  <si>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</si>
  <si>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</si>
  <si>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</si>
  <si>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</si>
  <si>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</si>
  <si>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</si>
  <si>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</si>
  <si>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</si>
  <si>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</si>
  <si>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</si>
  <si>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</si>
  <si>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</si>
  <si>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</si>
  <si>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</si>
  <si>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</si>
  <si>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</si>
  <si>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</si>
  <si>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</si>
  <si>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</si>
  <si>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</si>
  <si>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</si>
  <si>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</si>
  <si>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</si>
  <si>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</si>
  <si>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</si>
  <si>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</si>
  <si>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</si>
  <si>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</si>
  <si>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</si>
  <si>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</si>
  <si>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</si>
  <si>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</si>
  <si>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</si>
  <si>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</si>
  <si>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</si>
  <si>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</si>
  <si>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</si>
  <si>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</si>
  <si>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</si>
  <si>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</si>
  <si>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</si>
  <si>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</si>
  <si>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</si>
  <si>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</si>
  <si>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</si>
  <si>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</si>
  <si>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</si>
  <si>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</si>
  <si>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</si>
  <si>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</si>
  <si>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</si>
  <si>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</si>
  <si>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</si>
  <si>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</si>
  <si>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</si>
  <si>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</si>
  <si>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</si>
  <si>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</si>
  <si>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</si>
  <si>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</si>
  <si>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</si>
  <si>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</si>
  <si>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</si>
  <si>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</si>
  <si>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</si>
  <si>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</si>
  <si>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</si>
  <si>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</si>
  <si>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</si>
  <si>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</si>
  <si>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</si>
  <si>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</si>
  <si>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</si>
  <si>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</si>
  <si>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</si>
  <si>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</si>
  <si>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</si>
  <si>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</si>
  <si>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</si>
  <si>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</si>
  <si>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</si>
  <si>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</si>
  <si>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</si>
  <si>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</si>
  <si>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</si>
  <si>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</si>
  <si>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</si>
  <si>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</si>
  <si>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</si>
  <si>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</si>
  <si>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</si>
  <si>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</si>
  <si>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</si>
  <si>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</si>
  <si>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</si>
  <si>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</si>
  <si>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</si>
  <si>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</si>
  <si>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</si>
  <si>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</si>
  <si>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</si>
  <si>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</si>
  <si>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</si>
  <si>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</si>
  <si>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</si>
  <si>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</si>
  <si>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</si>
  <si>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</si>
  <si>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</si>
  <si>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</si>
  <si>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</si>
  <si>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</si>
  <si>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</si>
  <si>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</si>
  <si>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</si>
  <si>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</si>
  <si>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</si>
  <si>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</si>
  <si>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</si>
  <si>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</si>
  <si>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</si>
  <si>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</si>
  <si>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</si>
  <si>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</si>
  <si>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</si>
  <si>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</si>
  <si>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</si>
  <si>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</si>
  <si>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</si>
  <si>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</si>
  <si>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</si>
  <si>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</si>
  <si>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</si>
  <si>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</si>
  <si>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</si>
  <si>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</si>
  <si>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</si>
  <si>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</si>
  <si>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</si>
  <si>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</si>
  <si>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</si>
  <si>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</si>
  <si>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</si>
  <si>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</si>
  <si>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</si>
  <si>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</si>
  <si>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</si>
  <si>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</si>
  <si>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</si>
  <si>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</si>
  <si>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</si>
  <si>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</si>
  <si>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</si>
  <si>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</si>
  <si>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</si>
  <si>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</si>
  <si>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</si>
  <si>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</si>
  <si>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</si>
  <si>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</si>
  <si>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</si>
  <si>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</si>
  <si>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</si>
  <si>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</si>
  <si>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</si>
  <si>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</si>
  <si>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</si>
  <si>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</si>
  <si>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</si>
  <si>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</si>
  <si>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</si>
  <si>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</si>
  <si>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</si>
  <si>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</si>
  <si>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</si>
  <si>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</si>
  <si>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</si>
  <si>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</si>
  <si>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</si>
  <si>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</si>
  <si>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</si>
  <si>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</si>
  <si>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</si>
  <si>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</si>
  <si>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</si>
  <si>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</si>
  <si>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</si>
  <si>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</si>
  <si>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</si>
  <si>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</si>
  <si>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</si>
  <si>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</si>
  <si>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</si>
  <si>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</si>
  <si>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</si>
  <si>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</si>
  <si>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</si>
  <si>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</si>
  <si>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</si>
  <si>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</si>
  <si>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</si>
  <si>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</si>
  <si>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</si>
  <si>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</si>
  <si>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</si>
  <si>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</si>
  <si>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</si>
  <si>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</si>
  <si>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</si>
  <si>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</si>
  <si>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</si>
  <si>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</si>
  <si>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</si>
  <si>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</si>
  <si>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</si>
  <si>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</si>
  <si>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</si>
  <si>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</si>
  <si>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</si>
  <si>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</si>
  <si>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</si>
  <si>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</si>
  <si>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</si>
  <si>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</si>
  <si>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</si>
  <si>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</si>
  <si>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</si>
  <si>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</si>
  <si>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</si>
  <si>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</si>
  <si>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</si>
  <si>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</si>
  <si>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</si>
  <si>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</si>
  <si>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</si>
  <si>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</si>
  <si>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</si>
  <si>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</si>
  <si>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</si>
  <si>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</si>
  <si>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</si>
  <si>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</si>
  <si>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</si>
  <si>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</si>
  <si>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</si>
  <si>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</si>
  <si>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</si>
  <si>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</si>
  <si>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</si>
  <si>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</si>
  <si>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</si>
  <si>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</si>
  <si>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</si>
  <si>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</si>
  <si>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</si>
  <si>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</si>
  <si>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</si>
  <si>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</si>
  <si>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</si>
  <si>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</si>
  <si>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</si>
  <si>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</si>
  <si>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</si>
  <si>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</si>
  <si>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</si>
  <si>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</si>
  <si>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</si>
  <si>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</si>
  <si>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</si>
  <si>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</si>
  <si>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</si>
  <si>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</si>
  <si>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</si>
  <si>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</si>
  <si>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</si>
  <si>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</si>
  <si>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</si>
  <si>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</si>
  <si>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</si>
  <si>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</si>
  <si>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</si>
  <si>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</si>
  <si>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</si>
  <si>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</si>
  <si>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</si>
  <si>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</si>
  <si>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</si>
  <si>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</si>
  <si>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</si>
  <si>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</si>
  <si>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</si>
  <si>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</si>
  <si>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</si>
  <si>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</si>
  <si>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</si>
  <si>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</si>
  <si>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</si>
  <si>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</si>
  <si>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</si>
  <si>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</si>
  <si>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</si>
  <si>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</si>
  <si>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</si>
  <si>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</si>
  <si>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</si>
  <si>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</si>
  <si>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</si>
  <si>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</si>
  <si>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</si>
  <si>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</si>
  <si>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</si>
  <si>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</si>
  <si>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</si>
  <si>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</si>
  <si>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</si>
  <si>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</si>
  <si>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</si>
  <si>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</si>
  <si>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</si>
  <si>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</si>
  <si>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</si>
  <si>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</si>
  <si>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</si>
  <si>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</si>
  <si>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</si>
  <si>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</si>
  <si>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</si>
  <si>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</si>
  <si>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</si>
  <si>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</si>
  <si>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</si>
  <si>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</si>
  <si>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</si>
  <si>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</si>
  <si>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</si>
  <si>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</si>
  <si>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</si>
  <si>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</si>
  <si>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</si>
  <si>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</si>
  <si>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</si>
  <si>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</si>
  <si>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</si>
  <si>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</si>
  <si>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</si>
  <si>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</si>
  <si>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</si>
  <si>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</si>
  <si>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</si>
  <si>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</si>
  <si>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</si>
  <si>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</si>
  <si>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</si>
  <si>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</si>
  <si>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</si>
  <si>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</si>
  <si>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</si>
  <si>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</si>
  <si>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</si>
  <si>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</si>
  <si>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</si>
  <si>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</si>
  <si>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</si>
  <si>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</si>
  <si>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</si>
  <si>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</si>
  <si>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</si>
  <si>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</si>
  <si>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</si>
  <si>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</si>
  <si>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</si>
  <si>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</si>
  <si>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</si>
  <si>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</si>
  <si>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</si>
  <si>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</si>
  <si>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</si>
  <si>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</si>
  <si>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</si>
  <si>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</si>
  <si>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</si>
  <si>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</si>
  <si>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</si>
  <si>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</si>
  <si>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</si>
  <si>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</si>
  <si>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</si>
  <si>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</si>
  <si>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</si>
  <si>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</si>
  <si>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</si>
  <si>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</si>
  <si>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</si>
  <si>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</si>
  <si>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</si>
  <si>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</si>
  <si>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</si>
  <si>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</si>
  <si>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</si>
  <si>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</si>
  <si>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</si>
  <si>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</si>
  <si>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</si>
  <si>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</si>
  <si>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</si>
  <si>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</si>
  <si>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</si>
  <si>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</si>
  <si>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</si>
  <si>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</si>
  <si>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</si>
  <si>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</si>
  <si>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</si>
  <si>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</si>
  <si>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</si>
  <si>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</si>
  <si>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</si>
  <si>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</si>
  <si>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</si>
  <si>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</si>
  <si>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</si>
  <si>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</si>
  <si>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</si>
  <si>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</si>
  <si>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</si>
  <si>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</si>
  <si>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</si>
  <si>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</si>
  <si>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</si>
  <si>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</si>
  <si>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</si>
  <si>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</si>
  <si>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</si>
  <si>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</si>
  <si>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</si>
  <si>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</si>
  <si>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</si>
  <si>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</si>
  <si>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</si>
  <si>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</si>
  <si>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</si>
  <si>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</si>
  <si>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</si>
  <si>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</si>
  <si>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</si>
  <si>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</si>
  <si>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</si>
  <si>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</si>
  <si>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</si>
  <si>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</si>
  <si>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</si>
  <si>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</si>
  <si>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</si>
  <si>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</si>
  <si>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</si>
  <si>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</si>
  <si>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</si>
  <si>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</si>
  <si>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</si>
  <si>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</si>
  <si>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</si>
  <si>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</si>
  <si>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</si>
  <si>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</si>
  <si>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</si>
  <si>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</si>
  <si>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</si>
  <si>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</si>
  <si>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</si>
  <si>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</si>
  <si>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</si>
  <si>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</si>
  <si>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</si>
  <si>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</si>
  <si>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</si>
  <si>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</si>
  <si>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</si>
  <si>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</si>
  <si>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</si>
  <si>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</si>
  <si>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</si>
  <si>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</si>
  <si>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</si>
  <si>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</si>
  <si>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</si>
  <si>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</si>
  <si>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</si>
  <si>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</si>
  <si>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</si>
  <si>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</si>
  <si>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</si>
  <si>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</si>
  <si>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</si>
  <si>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</si>
  <si>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</si>
  <si>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</si>
  <si>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</si>
  <si>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</si>
  <si>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</si>
  <si>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</si>
  <si>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</si>
  <si>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</si>
  <si>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</si>
  <si>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</si>
  <si>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</si>
  <si>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</si>
  <si>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</si>
  <si>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</si>
  <si>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</si>
  <si>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</si>
  <si>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</si>
  <si>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</si>
  <si>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</si>
  <si>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</si>
  <si>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</si>
  <si>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</si>
  <si>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</si>
  <si>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</si>
  <si>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</si>
  <si>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</si>
  <si>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</si>
  <si>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</si>
  <si>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</si>
  <si>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</si>
  <si>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</si>
  <si>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</si>
  <si>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</si>
  <si>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</si>
  <si>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</si>
  <si>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</si>
  <si>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</si>
  <si>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</si>
  <si>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</si>
  <si>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</si>
  <si>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</si>
  <si>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</si>
  <si>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</si>
  <si>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</si>
  <si>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</si>
  <si>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</si>
  <si>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</si>
  <si>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</si>
  <si>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</si>
  <si>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</si>
  <si>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</si>
  <si>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</si>
  <si>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</si>
  <si>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</si>
  <si>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</si>
  <si>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</si>
  <si>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</si>
  <si>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</si>
  <si>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</si>
  <si>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</si>
  <si>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</si>
  <si>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</si>
  <si>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</si>
  <si>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</si>
  <si>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</si>
  <si>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</si>
  <si>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</si>
  <si>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</si>
  <si>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</si>
  <si>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</si>
  <si>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</si>
  <si>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</si>
  <si>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</si>
  <si>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</si>
  <si>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</si>
  <si>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</si>
  <si>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</si>
  <si>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</si>
  <si>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</si>
  <si>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</si>
  <si>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</si>
  <si>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</si>
  <si>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</si>
  <si>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</si>
  <si>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</si>
  <si>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</si>
  <si>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</si>
  <si>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</si>
  <si>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</si>
  <si>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</si>
  <si>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</si>
  <si>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</si>
  <si>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</si>
  <si>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</si>
  <si>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</si>
  <si>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</si>
  <si>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</si>
  <si>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</si>
  <si>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</si>
  <si>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</si>
  <si>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</si>
  <si>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</si>
  <si>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</si>
  <si>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</si>
  <si>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</si>
  <si>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</si>
  <si>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</si>
  <si>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</si>
  <si>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</si>
  <si>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</si>
  <si>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</si>
  <si>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</si>
  <si>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</si>
  <si>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</si>
  <si>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</si>
  <si>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</si>
  <si>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</si>
  <si>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</si>
  <si>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</si>
  <si>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</si>
  <si>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</si>
  <si>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</si>
  <si>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</si>
  <si>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</si>
  <si>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</si>
  <si>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</si>
  <si>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</si>
  <si>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</si>
  <si>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</si>
  <si>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</si>
  <si>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</si>
  <si>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</si>
  <si>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</si>
  <si>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</si>
  <si>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</si>
  <si>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</si>
  <si>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</si>
  <si>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</si>
  <si>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</si>
  <si>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</si>
  <si>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</si>
  <si>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</si>
  <si>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</si>
  <si>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</si>
  <si>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</si>
  <si>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</si>
  <si>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</si>
  <si>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</si>
  <si>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</si>
  <si>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</si>
  <si>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</si>
  <si>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</si>
  <si>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</si>
  <si>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</si>
  <si>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</si>
  <si>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</si>
  <si>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</si>
  <si>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</si>
  <si>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</si>
  <si>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</si>
  <si>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</si>
  <si>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</si>
  <si>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</si>
  <si>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</si>
  <si>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</si>
  <si>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</si>
  <si>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</si>
  <si>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</si>
  <si>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</si>
  <si>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</si>
  <si>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</si>
  <si>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</si>
  <si>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</si>
  <si>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</si>
  <si>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</si>
  <si>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</si>
  <si>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</si>
  <si>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</si>
  <si>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</si>
  <si>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</si>
  <si>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</si>
  <si>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</si>
  <si>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</si>
  <si>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</si>
  <si>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</si>
  <si>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</si>
  <si>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</si>
  <si>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</si>
  <si>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</si>
  <si>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</si>
  <si>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</si>
  <si>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</si>
  <si>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</si>
  <si>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</si>
  <si>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</si>
  <si>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</si>
  <si>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</si>
  <si>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</si>
  <si>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</si>
  <si>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</si>
  <si>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</si>
  <si>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</si>
  <si>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</si>
  <si>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</si>
  <si>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</si>
  <si>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</si>
  <si>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</si>
  <si>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</si>
  <si>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</si>
  <si>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</si>
  <si>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</si>
  <si>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</si>
  <si>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</si>
  <si>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</si>
  <si>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</si>
  <si>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</si>
  <si>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</si>
  <si>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</si>
  <si>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</si>
  <si>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</si>
  <si>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</si>
  <si>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</si>
  <si>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</si>
  <si>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</si>
  <si>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</si>
  <si>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</si>
  <si>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</si>
  <si>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</si>
  <si>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</si>
  <si>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</si>
  <si>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</si>
  <si>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</si>
  <si>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</si>
  <si>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</si>
  <si>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</si>
  <si>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</si>
  <si>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</si>
  <si>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</si>
  <si>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</si>
  <si>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</si>
  <si>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</si>
  <si>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</si>
  <si>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</si>
  <si>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</si>
  <si>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</si>
  <si>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</si>
  <si>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</si>
  <si>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</si>
  <si>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</si>
  <si>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</si>
  <si>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</si>
  <si>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</si>
  <si>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</si>
  <si>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</si>
  <si>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</si>
  <si>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</si>
  <si>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</si>
  <si>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</si>
  <si>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</si>
  <si>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</si>
  <si>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</si>
  <si>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</si>
  <si>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</si>
  <si>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</si>
  <si>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</si>
  <si>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</si>
  <si>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</si>
  <si>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</si>
  <si>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</si>
  <si>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</si>
  <si>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</si>
  <si>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</si>
  <si>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</si>
  <si>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</si>
  <si>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</si>
  <si>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</si>
  <si>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</si>
  <si>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</si>
  <si>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</si>
  <si>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</si>
  <si>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</si>
  <si>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</si>
  <si>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</si>
  <si>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</si>
  <si>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</si>
  <si>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</si>
  <si>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</si>
  <si>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</si>
  <si>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</si>
  <si>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</si>
  <si>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</si>
  <si>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</si>
  <si>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</si>
  <si>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</si>
  <si>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</si>
  <si>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</si>
  <si>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</si>
  <si>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</si>
  <si>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</si>
  <si>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</si>
  <si>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</si>
  <si>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</si>
  <si>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</si>
  <si>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</si>
  <si>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</si>
  <si>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</si>
  <si>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</si>
  <si>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</si>
  <si>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</si>
  <si>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</si>
  <si>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</si>
  <si>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</si>
  <si>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</si>
  <si>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</si>
  <si>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</si>
  <si>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</si>
  <si>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</si>
  <si>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</si>
  <si>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</si>
  <si>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</si>
  <si>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</si>
  <si>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</si>
  <si>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</si>
  <si>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</si>
  <si>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</si>
  <si>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</si>
  <si>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</si>
  <si>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</si>
  <si>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</si>
  <si>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</si>
  <si>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</si>
  <si>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</si>
  <si>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</si>
  <si>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</si>
  <si>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</si>
  <si>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</si>
  <si>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</si>
  <si>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</si>
  <si>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</si>
  <si>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</si>
  <si>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</si>
  <si>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</si>
  <si>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</si>
  <si>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</si>
  <si>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</si>
  <si>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</si>
  <si>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</si>
  <si>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</si>
  <si>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</si>
  <si>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</si>
  <si>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</si>
  <si>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</si>
  <si>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</si>
  <si>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</si>
  <si>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</si>
  <si>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</si>
  <si>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</si>
  <si>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</si>
  <si>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</si>
  <si>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</si>
  <si>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</si>
  <si>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</si>
  <si>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</si>
  <si>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</si>
  <si>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</si>
  <si>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</si>
  <si>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</si>
  <si>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</si>
  <si>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</si>
  <si>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</si>
  <si>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</si>
  <si>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</si>
  <si>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</si>
  <si>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</si>
  <si>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</si>
  <si>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</si>
  <si>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</si>
  <si>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</si>
  <si>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</si>
  <si>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</si>
  <si>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</si>
  <si>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</si>
  <si>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</si>
  <si>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</si>
  <si>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</si>
  <si>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</si>
  <si>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</si>
  <si>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</si>
  <si>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</si>
  <si>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</si>
  <si>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</si>
  <si>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</si>
  <si>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</si>
  <si>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</si>
  <si>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</si>
  <si>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</si>
  <si>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</si>
  <si>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</si>
  <si>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</si>
  <si>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</si>
  <si>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</si>
  <si>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</si>
  <si>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</si>
  <si>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</si>
  <si>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</si>
  <si>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</si>
  <si>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</si>
  <si>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</si>
  <si>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</si>
  <si>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</si>
  <si>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</si>
  <si>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</si>
  <si>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</si>
  <si>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</si>
  <si>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</si>
  <si>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</si>
  <si>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</si>
  <si>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</si>
  <si>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</si>
  <si>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</si>
  <si>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</si>
  <si>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</si>
  <si>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</si>
  <si>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</si>
  <si>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</si>
  <si>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</si>
  <si>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</si>
  <si>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</si>
  <si>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</si>
  <si>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</si>
  <si>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</si>
  <si>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</si>
  <si>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</si>
  <si>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</si>
  <si>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</si>
  <si>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</si>
  <si>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</si>
  <si>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</si>
  <si>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</si>
  <si>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</si>
  <si>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</si>
  <si>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</si>
  <si>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</si>
  <si>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</si>
  <si>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</si>
  <si>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</si>
  <si>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</si>
  <si>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</si>
  <si>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</si>
  <si>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</si>
  <si>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</si>
  <si>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</si>
  <si>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</si>
  <si>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</si>
  <si>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</si>
  <si>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</si>
  <si>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</si>
  <si>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</si>
  <si>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</si>
  <si>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</si>
  <si>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</si>
  <si>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</si>
  <si>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</si>
  <si>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</si>
  <si>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</si>
  <si>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</si>
  <si>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</si>
  <si>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</si>
  <si>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</si>
  <si>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</si>
  <si>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</si>
  <si>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</si>
  <si>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</si>
  <si>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</si>
  <si>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</si>
  <si>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</si>
  <si>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</si>
  <si>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</si>
  <si>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</si>
  <si>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</si>
  <si>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</si>
  <si>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</si>
  <si>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</si>
  <si>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</si>
  <si>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</si>
  <si>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</si>
  <si>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</si>
  <si>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</si>
  <si>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</si>
  <si>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</si>
  <si>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</si>
  <si>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</si>
  <si>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</si>
  <si>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</si>
  <si>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</si>
  <si>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</si>
  <si>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</si>
  <si>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</si>
  <si>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</si>
  <si>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</si>
  <si>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</si>
  <si>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</si>
  <si>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</si>
  <si>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</si>
  <si>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</si>
  <si>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</si>
  <si>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</si>
  <si>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</si>
  <si>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</si>
  <si>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</si>
  <si>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</si>
  <si>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</si>
  <si>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</si>
  <si>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</si>
  <si>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</si>
  <si>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</si>
  <si>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</si>
  <si>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</si>
  <si>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</si>
  <si>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</si>
  <si>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</si>
  <si>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</si>
  <si>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</si>
  <si>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</si>
  <si>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</si>
  <si>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</si>
  <si>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</si>
  <si>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</si>
  <si>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</si>
  <si>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</si>
  <si>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</si>
  <si>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</si>
  <si>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</si>
  <si>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</si>
  <si>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</si>
  <si>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</si>
  <si>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</si>
  <si>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</si>
  <si>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</si>
  <si>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</si>
  <si>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</si>
  <si>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</si>
  <si>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</si>
  <si>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</si>
  <si>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</si>
  <si>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</si>
  <si>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</si>
  <si>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</si>
  <si>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</si>
  <si>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</si>
  <si>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</si>
  <si>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</si>
  <si>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</si>
  <si>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</si>
  <si>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</si>
  <si>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</si>
  <si>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</si>
  <si>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</si>
  <si>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</si>
  <si>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</si>
  <si>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</si>
  <si>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</si>
  <si>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</si>
  <si>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</si>
  <si>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</si>
  <si>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</si>
  <si>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</si>
  <si>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</si>
  <si>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</si>
  <si>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</si>
  <si>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</si>
  <si>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</si>
  <si>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</si>
  <si>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</si>
  <si>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</si>
  <si>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</si>
  <si>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</si>
  <si>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</si>
  <si>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</si>
  <si>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</si>
  <si>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</si>
  <si>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</si>
  <si>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</si>
  <si>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</si>
  <si>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</si>
  <si>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</si>
  <si>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</si>
  <si>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</si>
  <si>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</si>
  <si>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</si>
  <si>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</si>
  <si>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</si>
  <si>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</si>
  <si>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</si>
  <si>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</si>
  <si>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</si>
  <si>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</si>
  <si>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</si>
  <si>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</si>
  <si>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</si>
  <si>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</si>
  <si>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</si>
  <si>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</si>
  <si>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</si>
  <si>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</si>
  <si>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</si>
  <si>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</si>
  <si>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</si>
  <si>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</si>
  <si>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</si>
  <si>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</si>
  <si>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</si>
  <si>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</si>
  <si>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</si>
  <si>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</si>
  <si>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</si>
  <si>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</si>
  <si>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</si>
  <si>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</si>
  <si>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</si>
  <si>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</si>
  <si>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</si>
  <si>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</si>
  <si>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</si>
  <si>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</si>
  <si>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</si>
  <si>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</si>
  <si>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</si>
  <si>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</si>
  <si>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</si>
  <si>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</si>
  <si>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</si>
  <si>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</si>
  <si>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</si>
  <si>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</si>
  <si>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</si>
  <si>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</si>
  <si>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</si>
  <si>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</si>
  <si>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</si>
  <si>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</si>
  <si>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</si>
  <si>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</si>
  <si>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</si>
  <si>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</si>
  <si>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</si>
  <si>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</si>
  <si>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</si>
  <si>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</si>
  <si>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</si>
  <si>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</si>
  <si>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</si>
  <si>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</si>
  <si>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</si>
  <si>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</si>
  <si>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</si>
  <si>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</si>
  <si>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</si>
  <si>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</si>
  <si>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</si>
  <si>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</si>
  <si>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</si>
  <si>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</si>
  <si>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</si>
  <si>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</si>
  <si>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</si>
  <si>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</si>
  <si>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</si>
  <si>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</si>
  <si>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</si>
  <si>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</si>
  <si>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</si>
  <si>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</si>
  <si>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</si>
  <si>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</si>
  <si>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</si>
  <si>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</si>
  <si>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</si>
  <si>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</si>
  <si>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</si>
  <si>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</si>
  <si>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</si>
  <si>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</si>
  <si>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</si>
  <si>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</si>
  <si>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</si>
  <si>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</si>
  <si>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</si>
  <si>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</si>
  <si>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</si>
  <si>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</si>
  <si>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</si>
  <si>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</si>
  <si>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</si>
  <si>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</si>
  <si>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</si>
  <si>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</si>
  <si>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</si>
  <si>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</si>
  <si>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</si>
  <si>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</si>
  <si>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</si>
  <si>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</si>
  <si>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</si>
  <si>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</si>
  <si>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</si>
  <si>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</si>
  <si>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</si>
  <si>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</si>
  <si>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</si>
  <si>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</si>
  <si>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</si>
  <si>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</si>
  <si>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</si>
  <si>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</si>
  <si>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</si>
  <si>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</si>
  <si>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</si>
  <si>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</si>
  <si>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</si>
  <si>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</si>
  <si>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</si>
  <si>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</si>
  <si>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</si>
  <si>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</si>
  <si>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</si>
  <si>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</si>
  <si>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</si>
  <si>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</si>
  <si>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</si>
  <si>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</si>
  <si>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</si>
  <si>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</si>
  <si>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</si>
  <si>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</si>
  <si>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</si>
  <si>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</si>
  <si>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</si>
  <si>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</si>
  <si>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</si>
  <si>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</si>
  <si>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</si>
  <si>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</si>
  <si>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</si>
  <si>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</si>
  <si>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</si>
  <si>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</si>
  <si>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</si>
  <si>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</si>
  <si>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</si>
  <si>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</si>
  <si>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</si>
  <si>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</si>
  <si>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</si>
  <si>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</si>
  <si>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</si>
  <si>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</si>
  <si>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</si>
  <si>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</si>
  <si>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</si>
  <si>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</si>
  <si>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</si>
  <si>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</si>
  <si>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</si>
  <si>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</si>
  <si>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</si>
  <si>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</si>
  <si>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</si>
  <si>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</si>
  <si>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</si>
  <si>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</si>
  <si>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</si>
  <si>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</si>
  <si>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</si>
  <si>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</si>
  <si>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</si>
  <si>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</si>
  <si>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</si>
  <si>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</si>
  <si>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</si>
  <si>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</si>
  <si>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</si>
  <si>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</si>
  <si>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</si>
  <si>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</si>
  <si>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</si>
  <si>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</si>
  <si>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</si>
  <si>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</si>
  <si>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</si>
  <si>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</si>
  <si>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</si>
  <si>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</si>
  <si>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</si>
  <si>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</si>
  <si>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</si>
  <si>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</si>
  <si>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</si>
  <si>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</si>
  <si>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</si>
  <si>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</si>
  <si>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</si>
  <si>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</si>
  <si>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</si>
  <si>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</si>
  <si>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</si>
  <si>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</si>
  <si>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</si>
  <si>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</si>
  <si>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</si>
  <si>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</si>
  <si>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</si>
  <si>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</si>
  <si>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</si>
  <si>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</si>
  <si>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</si>
  <si>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</si>
  <si>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</si>
  <si>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</si>
  <si>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</si>
  <si>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</si>
  <si>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</si>
  <si>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</si>
  <si>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</si>
  <si>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</si>
  <si>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</si>
  <si>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</si>
  <si>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</si>
  <si>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</si>
  <si>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</si>
  <si>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</si>
  <si>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</si>
  <si>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</si>
  <si>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</si>
  <si>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</si>
  <si>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</si>
  <si>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</si>
  <si>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</si>
  <si>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</si>
  <si>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</si>
  <si>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</si>
  <si>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</si>
  <si>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</si>
  <si>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</si>
  <si>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</si>
  <si>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</si>
  <si>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</si>
  <si>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</si>
  <si>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</si>
  <si>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</si>
  <si>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</si>
  <si>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</si>
  <si>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</si>
  <si>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</si>
  <si>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</si>
  <si>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</si>
  <si>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</si>
  <si>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</si>
  <si>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</si>
  <si>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</si>
  <si>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</si>
  <si>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</si>
  <si>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</si>
  <si>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</si>
  <si>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</si>
  <si>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</si>
  <si>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</si>
  <si>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</si>
  <si>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</si>
  <si>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</si>
  <si>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</si>
  <si>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</si>
  <si>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</si>
  <si>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</si>
  <si>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</si>
  <si>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</si>
  <si>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</si>
  <si>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</si>
  <si>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</si>
  <si>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</si>
  <si>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</si>
  <si>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</si>
  <si>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</si>
  <si>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</si>
  <si>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</si>
  <si>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</si>
  <si>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</si>
  <si>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</si>
  <si>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</si>
  <si>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</si>
  <si>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</si>
  <si>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</si>
  <si>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</si>
  <si>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</si>
  <si>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</si>
  <si>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</si>
  <si>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</si>
  <si>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</si>
  <si>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</si>
  <si>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</si>
  <si>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</si>
  <si>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</si>
  <si>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</si>
  <si>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</si>
  <si>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</si>
  <si>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</si>
  <si>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</si>
  <si>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</si>
  <si>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</si>
  <si>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</si>
  <si>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</si>
  <si>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</si>
  <si>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</si>
  <si>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</si>
  <si>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</si>
  <si>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</si>
  <si>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</si>
  <si>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</si>
  <si>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</si>
  <si>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</si>
  <si>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</si>
  <si>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</si>
  <si>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</si>
  <si>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</si>
  <si>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</si>
  <si>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</si>
  <si>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</si>
  <si>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</si>
  <si>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</si>
  <si>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</si>
  <si>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</si>
  <si>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</si>
  <si>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</si>
  <si>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</si>
  <si>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</si>
  <si>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</si>
  <si>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</si>
  <si>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</si>
  <si>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</si>
  <si>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</si>
  <si>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</si>
  <si>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</si>
  <si>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</si>
  <si>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</si>
  <si>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</si>
  <si>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</si>
  <si>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</si>
  <si>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</si>
  <si>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</si>
  <si>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</si>
  <si>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</si>
  <si>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</si>
  <si>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</si>
  <si>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</si>
  <si>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</si>
  <si>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</si>
  <si>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</si>
  <si>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</si>
  <si>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</si>
  <si>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</si>
  <si>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</si>
  <si>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</si>
  <si>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</si>
  <si>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</si>
  <si>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</si>
  <si>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</si>
  <si>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</si>
  <si>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</si>
  <si>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</si>
  <si>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</si>
  <si>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</si>
  <si>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</si>
  <si>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</si>
  <si>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</si>
  <si>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</si>
  <si>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</si>
  <si>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</si>
  <si>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</si>
  <si>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</si>
  <si>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</si>
  <si>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</si>
  <si>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</si>
  <si>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</si>
  <si>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</si>
  <si>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</si>
  <si>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</si>
  <si>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</si>
  <si>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</si>
  <si>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</si>
  <si>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</si>
  <si>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</si>
  <si>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</si>
  <si>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</si>
  <si>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</si>
  <si>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</si>
  <si>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</si>
  <si>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</si>
  <si>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</si>
  <si>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</si>
  <si>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</si>
  <si>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</si>
  <si>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</si>
  <si>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</si>
  <si>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</si>
  <si>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</si>
  <si>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</si>
  <si>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</si>
  <si>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</si>
  <si>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</si>
  <si>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</si>
  <si>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</si>
  <si>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</si>
  <si>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</si>
  <si>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</si>
  <si>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</si>
  <si>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</si>
  <si>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</si>
  <si>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</si>
  <si>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</si>
  <si>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</si>
  <si>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</si>
  <si>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</si>
  <si>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</si>
  <si>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</si>
  <si>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</si>
  <si>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</si>
  <si>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</si>
  <si>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</si>
  <si>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</si>
  <si>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</si>
  <si>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</si>
  <si>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</si>
  <si>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</si>
  <si>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</si>
  <si>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</si>
  <si>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</si>
  <si>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</si>
  <si>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</si>
  <si>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</si>
  <si>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</si>
  <si>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</si>
  <si>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</si>
  <si>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</si>
  <si>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</si>
  <si>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</si>
  <si>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</si>
  <si>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</si>
  <si>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</si>
  <si>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</si>
  <si>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</si>
  <si>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</si>
  <si>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</si>
  <si>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</si>
  <si>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</si>
  <si>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</si>
  <si>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</si>
  <si>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</si>
  <si>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</si>
  <si>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</si>
  <si>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</si>
  <si>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</si>
  <si>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</si>
  <si>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</si>
  <si>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</si>
  <si>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</si>
  <si>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</si>
  <si>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</si>
  <si>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</si>
  <si>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</si>
  <si>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</si>
  <si>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</si>
  <si>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</si>
  <si>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</si>
  <si>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</si>
  <si>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</si>
  <si>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</si>
  <si>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</si>
  <si>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</si>
  <si>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</si>
  <si>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</si>
  <si>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</si>
  <si>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</si>
  <si>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</si>
  <si>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</si>
  <si>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</si>
  <si>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</si>
  <si>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</si>
  <si>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</si>
  <si>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</si>
  <si>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</si>
  <si>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</si>
  <si>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</si>
  <si>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</si>
  <si>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</si>
  <si>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</si>
  <si>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</si>
  <si>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</si>
  <si>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</si>
  <si>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</si>
  <si>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</si>
  <si>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</si>
  <si>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</si>
  <si>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</si>
  <si>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</si>
  <si>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</si>
  <si>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</si>
  <si>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</si>
  <si>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</si>
  <si>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</si>
  <si>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</si>
  <si>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</si>
  <si>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</si>
  <si>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</si>
  <si>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</si>
  <si>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</si>
  <si>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</si>
  <si>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</si>
  <si>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</si>
  <si>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</si>
  <si>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</si>
  <si>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</si>
  <si>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</si>
  <si>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</si>
  <si>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</si>
  <si>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</si>
  <si>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</si>
  <si>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</si>
  <si>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</si>
  <si>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</si>
  <si>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</si>
  <si>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</si>
  <si>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</si>
  <si>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</si>
  <si>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</si>
  <si>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</si>
  <si>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</si>
  <si>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</si>
  <si>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</si>
  <si>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</si>
  <si>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</si>
  <si>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</si>
  <si>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</si>
  <si>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</si>
  <si>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</si>
  <si>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</si>
  <si>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</si>
  <si>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</si>
  <si>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</si>
  <si>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</si>
  <si>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</si>
  <si>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</si>
  <si>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</si>
  <si>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</si>
  <si>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</si>
  <si>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</si>
  <si>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</si>
  <si>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</si>
  <si>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</si>
  <si>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</si>
  <si>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</si>
  <si>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</si>
  <si>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</si>
  <si>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</si>
  <si>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</si>
  <si>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</si>
  <si>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</si>
  <si>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</si>
  <si>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</si>
  <si>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</si>
  <si>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</si>
  <si>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</si>
  <si>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</si>
  <si>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</si>
  <si>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</si>
  <si>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</si>
  <si>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</si>
  <si>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</si>
  <si>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</si>
  <si>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</si>
  <si>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</si>
  <si>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</si>
  <si>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</si>
  <si>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</si>
  <si>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</si>
  <si>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</si>
  <si>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</si>
  <si>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</si>
  <si>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</si>
  <si>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</si>
  <si>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</si>
  <si>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</si>
  <si>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</si>
  <si>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</si>
  <si>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</si>
  <si>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</si>
  <si>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</si>
  <si>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</si>
  <si>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</si>
  <si>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</si>
  <si>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</si>
  <si>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</si>
  <si>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</si>
  <si>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</si>
  <si>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</si>
  <si>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</si>
  <si>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</si>
  <si>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</si>
  <si>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</si>
  <si>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</si>
  <si>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</si>
  <si>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</si>
  <si>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</si>
  <si>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</si>
  <si>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</si>
  <si>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</si>
  <si>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</si>
  <si>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</si>
  <si>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</si>
  <si>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</si>
  <si>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</si>
  <si>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</si>
  <si>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</si>
  <si>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</si>
  <si>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</si>
  <si>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</si>
  <si>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</si>
  <si>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</si>
  <si>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</si>
  <si>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</si>
  <si>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</si>
  <si>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</si>
  <si>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</si>
  <si>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</si>
  <si>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</si>
  <si>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</si>
  <si>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</si>
  <si>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</si>
  <si>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</si>
  <si>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</si>
  <si>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</si>
  <si>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</si>
  <si>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</si>
  <si>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</si>
  <si>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</si>
  <si>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</si>
  <si>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</si>
  <si>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</si>
  <si>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</si>
  <si>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</si>
  <si>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</si>
  <si>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</si>
  <si>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</si>
  <si>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</si>
  <si>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</si>
  <si>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</si>
  <si>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</si>
  <si>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</si>
  <si>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</si>
  <si>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</si>
  <si>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</si>
  <si>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</si>
  <si>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</si>
  <si>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</si>
  <si>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</si>
  <si>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</si>
  <si>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</si>
  <si>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</si>
  <si>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</si>
  <si>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</si>
  <si>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</si>
  <si>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</si>
  <si>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</si>
  <si>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</si>
  <si>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</si>
  <si>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</si>
  <si>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</si>
  <si>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</si>
  <si>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</si>
  <si>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</si>
  <si>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</si>
  <si>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</si>
  <si>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</si>
  <si>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</si>
  <si>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</si>
  <si>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</si>
  <si>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</si>
  <si>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</si>
  <si>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</si>
  <si>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</si>
  <si>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</si>
  <si>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</si>
  <si>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</si>
  <si>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</si>
  <si>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</si>
  <si>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</si>
  <si>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</si>
  <si>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</si>
  <si>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</si>
  <si>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</si>
  <si>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</si>
  <si>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</si>
  <si>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</si>
  <si>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</si>
  <si>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</si>
  <si>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</si>
  <si>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</si>
  <si>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</si>
  <si>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</si>
  <si>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</si>
  <si>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</si>
  <si>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</si>
  <si>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</si>
  <si>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</si>
  <si>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</si>
  <si>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</si>
  <si>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</si>
  <si>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</si>
  <si>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</si>
  <si>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</si>
  <si>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</si>
  <si>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</si>
  <si>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</si>
  <si>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</si>
  <si>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</si>
  <si>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</si>
  <si>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</si>
  <si>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</si>
  <si>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</si>
  <si>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</si>
  <si>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</si>
  <si>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</si>
  <si>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</si>
  <si>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</si>
  <si>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</si>
  <si>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</si>
  <si>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</si>
  <si>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</si>
  <si>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</si>
  <si>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</si>
  <si>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</si>
  <si>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</si>
  <si>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</si>
  <si>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</si>
  <si>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</si>
  <si>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</si>
  <si>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</si>
  <si>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</si>
  <si>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</si>
  <si>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</si>
  <si>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</si>
  <si>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</si>
  <si>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</si>
  <si>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</si>
  <si>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</si>
  <si>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</si>
  <si>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</si>
  <si>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</si>
  <si>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</si>
  <si>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</si>
  <si>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</si>
  <si>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</si>
  <si>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</si>
  <si>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</si>
  <si>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</si>
  <si>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</si>
  <si>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</si>
  <si>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</si>
  <si>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</si>
  <si>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</si>
  <si>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</si>
  <si>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</si>
  <si>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</si>
  <si>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</si>
  <si>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</si>
  <si>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</si>
  <si>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</si>
  <si>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</si>
  <si>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</si>
  <si>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</si>
  <si>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</si>
  <si>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</si>
  <si>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</si>
  <si>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</si>
  <si>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</si>
  <si>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</si>
  <si>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</si>
  <si>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</si>
  <si>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</si>
  <si>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</si>
  <si>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</si>
  <si>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</si>
  <si>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</si>
  <si>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</si>
  <si>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</si>
  <si>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</si>
  <si>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</si>
  <si>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</si>
  <si>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</si>
  <si>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</si>
  <si>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</si>
  <si>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</si>
  <si>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</si>
  <si>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</si>
  <si>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</si>
  <si>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</si>
  <si>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</si>
  <si>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</si>
  <si>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</si>
  <si>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</si>
  <si>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</si>
  <si>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</si>
  <si>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</si>
  <si>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</si>
  <si>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</si>
  <si>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</si>
  <si>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</si>
  <si>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</si>
  <si>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</si>
  <si>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</si>
  <si>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</si>
  <si>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</si>
  <si>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</si>
  <si>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</si>
  <si>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</si>
  <si>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</si>
  <si>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</si>
  <si>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</si>
  <si>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</si>
  <si>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</si>
  <si>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</si>
  <si>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</si>
  <si>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</si>
  <si>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</si>
  <si>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</si>
  <si>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</si>
  <si>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</si>
  <si>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</si>
  <si>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</si>
  <si>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</si>
  <si>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</si>
  <si>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</si>
  <si>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</si>
  <si>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</si>
  <si>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</si>
  <si>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</si>
  <si>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</si>
  <si>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</si>
  <si>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</si>
  <si>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</si>
  <si>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</si>
  <si>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</si>
  <si>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</si>
  <si>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</si>
  <si>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</si>
  <si>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</si>
  <si>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</si>
  <si>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</si>
  <si>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</si>
  <si>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</si>
  <si>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</si>
  <si>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</si>
  <si>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</si>
  <si>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</si>
  <si>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</si>
  <si>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</si>
  <si>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</si>
  <si>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</si>
  <si>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</si>
  <si>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</si>
  <si>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</si>
  <si>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</si>
  <si>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</si>
  <si>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</si>
  <si>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</si>
  <si>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</si>
  <si>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</si>
  <si>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</si>
  <si>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</si>
  <si>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</si>
  <si>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</si>
  <si>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</si>
  <si>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</si>
  <si>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</si>
  <si>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</si>
  <si>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</si>
  <si>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</si>
  <si>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</si>
  <si>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</si>
  <si>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</si>
  <si>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</si>
  <si>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</si>
  <si>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</si>
  <si>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</si>
  <si>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</si>
  <si>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</si>
  <si>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</si>
  <si>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</si>
  <si>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</si>
  <si>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</si>
  <si>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</si>
  <si>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</si>
  <si>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</si>
  <si>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</si>
  <si>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</si>
  <si>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</si>
  <si>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</si>
  <si>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</si>
  <si>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</si>
  <si>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</si>
  <si>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</si>
  <si>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</si>
  <si>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</si>
  <si>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</si>
  <si>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</si>
  <si>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</si>
  <si>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</si>
  <si>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</si>
  <si>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</si>
  <si>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</si>
  <si>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</si>
  <si>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</si>
  <si>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</si>
  <si>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</si>
  <si>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</si>
  <si>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</si>
  <si>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</si>
  <si>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</si>
  <si>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</si>
  <si>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</si>
  <si>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</si>
  <si>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</si>
  <si>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</si>
  <si>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</si>
  <si>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</si>
  <si>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</si>
  <si>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</si>
  <si>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</si>
  <si>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</si>
  <si>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</si>
  <si>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</si>
  <si>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</si>
  <si>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</si>
  <si>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</si>
  <si>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</si>
  <si>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</si>
  <si>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</si>
  <si>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</si>
  <si>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</si>
  <si>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</si>
  <si>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</si>
  <si>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</si>
  <si>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</si>
  <si>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</si>
  <si>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</si>
  <si>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</si>
  <si>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</si>
  <si>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</si>
  <si>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</si>
  <si>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</si>
  <si>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</si>
  <si>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</si>
  <si>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</si>
  <si>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</si>
  <si>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</si>
  <si>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</si>
  <si>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</si>
  <si>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</si>
  <si>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</si>
  <si>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</si>
  <si>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</si>
  <si>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</si>
  <si>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</si>
  <si>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</si>
  <si>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</si>
  <si>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</si>
  <si>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</si>
  <si>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</si>
  <si>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</si>
  <si>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</si>
  <si>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</si>
  <si>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</si>
  <si>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</si>
  <si>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</si>
  <si>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</si>
  <si>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</si>
  <si>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</si>
  <si>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</si>
  <si>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</si>
  <si>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</si>
  <si>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</si>
  <si>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</si>
  <si>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</si>
  <si>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</si>
  <si>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</si>
  <si>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</si>
  <si>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</si>
  <si>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</si>
  <si>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</si>
  <si>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</si>
  <si>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</si>
  <si>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</si>
  <si>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</si>
  <si>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</si>
  <si>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</si>
  <si>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</si>
  <si>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</si>
  <si>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</si>
  <si>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</si>
  <si>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</si>
  <si>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</si>
  <si>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</si>
  <si>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</si>
  <si>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</si>
  <si>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</si>
  <si>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</si>
  <si>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</si>
  <si>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</si>
  <si>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</si>
  <si>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</si>
  <si>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</si>
  <si>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</si>
  <si>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</si>
  <si>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</si>
  <si>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</si>
  <si>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</si>
  <si>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</si>
  <si>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</si>
  <si>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</si>
  <si>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</si>
  <si>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</si>
  <si>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</si>
  <si>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</si>
  <si>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</si>
  <si>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</si>
  <si>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</si>
  <si>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</si>
  <si>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</si>
  <si>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</si>
  <si>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</si>
  <si>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</si>
  <si>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</si>
  <si>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</si>
  <si>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</si>
  <si>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</si>
  <si>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</si>
  <si>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</si>
  <si>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</si>
  <si>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</si>
  <si>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</si>
  <si>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</si>
  <si>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</si>
  <si>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</si>
  <si>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</si>
  <si>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</si>
  <si>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</si>
  <si>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</si>
  <si>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</si>
  <si>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</si>
  <si>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</si>
  <si>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</si>
  <si>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</si>
  <si>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</si>
  <si>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</si>
  <si>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</si>
  <si>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</si>
  <si>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</si>
  <si>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</si>
  <si>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</si>
  <si>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</si>
  <si>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</si>
  <si>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</si>
  <si>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</si>
  <si>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</si>
  <si>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</si>
  <si>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</si>
  <si>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</si>
  <si>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</si>
  <si>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</si>
  <si>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</si>
  <si>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</si>
  <si>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</si>
  <si>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</si>
  <si>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</si>
  <si>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</si>
  <si>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</si>
  <si>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</si>
  <si>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</si>
  <si>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</si>
  <si>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</si>
  <si>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</si>
  <si>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</si>
  <si>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</si>
  <si>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</si>
  <si>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</si>
  <si>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</si>
  <si>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</si>
  <si>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</si>
  <si>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</si>
  <si>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</si>
  <si>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</si>
  <si>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</si>
  <si>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</si>
  <si>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</si>
  <si>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</si>
  <si>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</si>
  <si>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</si>
  <si>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</si>
  <si>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</si>
  <si>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</si>
  <si>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</si>
  <si>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</si>
  <si>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</si>
  <si>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</si>
  <si>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</si>
  <si>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</si>
  <si>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</si>
  <si>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</si>
  <si>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</si>
  <si>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</si>
  <si>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</si>
  <si>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</si>
  <si>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</si>
  <si>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</si>
  <si>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</si>
  <si>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</si>
  <si>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</si>
  <si>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</si>
  <si>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</si>
  <si>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</si>
  <si>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</si>
  <si>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</si>
  <si>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</si>
  <si>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</si>
  <si>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</si>
  <si>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</si>
  <si>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</si>
  <si>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</si>
  <si>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</si>
  <si>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</si>
  <si>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</si>
  <si>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</si>
  <si>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</si>
  <si>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</si>
  <si>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</si>
  <si>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</si>
  <si>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</si>
  <si>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</si>
  <si>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</si>
  <si>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</si>
  <si>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</si>
  <si>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</si>
  <si>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</si>
  <si>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</si>
  <si>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</si>
  <si>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</si>
  <si>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</si>
  <si>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</si>
  <si>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</si>
  <si>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</si>
  <si>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</si>
  <si>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</si>
  <si>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</si>
  <si>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</si>
  <si>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</si>
  <si>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</si>
  <si>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</si>
  <si>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</si>
  <si>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</si>
  <si>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</si>
  <si>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</si>
  <si>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</si>
  <si>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</si>
  <si>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</si>
  <si>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</si>
  <si>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</si>
  <si>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</si>
  <si>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</si>
  <si>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</si>
  <si>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</si>
  <si>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</si>
  <si>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</si>
  <si>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</si>
  <si>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</si>
  <si>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</si>
  <si>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</si>
  <si>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</si>
  <si>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</si>
  <si>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</si>
  <si>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</si>
  <si>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</si>
  <si>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</si>
  <si>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</si>
  <si>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</si>
  <si>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</si>
  <si>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</si>
  <si>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</si>
  <si>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</si>
  <si>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</si>
  <si>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</si>
  <si>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</si>
  <si>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</si>
  <si>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</si>
  <si>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</si>
  <si>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</si>
  <si>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</si>
  <si>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</si>
  <si>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</si>
  <si>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</si>
  <si>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</si>
  <si>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</si>
  <si>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</si>
  <si>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</si>
  <si>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</si>
  <si>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</si>
  <si>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</si>
  <si>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</si>
  <si>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</si>
  <si>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</si>
  <si>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</si>
  <si>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</si>
  <si>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</si>
  <si>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</si>
  <si>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</si>
  <si>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</si>
  <si>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</si>
  <si>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</si>
  <si>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</si>
  <si>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</si>
  <si>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</si>
  <si>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</si>
  <si>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</si>
  <si>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</si>
  <si>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</si>
  <si>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</si>
  <si>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</si>
  <si>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</si>
  <si>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</si>
  <si>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</si>
  <si>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</si>
  <si>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</si>
  <si>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</si>
  <si>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</si>
  <si>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</si>
  <si>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</si>
  <si>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</si>
  <si>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</si>
  <si>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</si>
  <si>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</si>
  <si>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</si>
  <si>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</si>
  <si>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</si>
  <si>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</si>
  <si>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</si>
  <si>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</si>
  <si>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</si>
  <si>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</si>
  <si>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</si>
  <si>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</si>
  <si>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</si>
  <si>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</si>
  <si>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</si>
  <si>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</si>
  <si>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</si>
  <si>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</si>
  <si>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</si>
  <si>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</si>
  <si>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</si>
  <si>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</si>
  <si>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</si>
  <si>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</si>
  <si>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</si>
  <si>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</si>
  <si>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</si>
  <si>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</si>
  <si>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</si>
  <si>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</si>
  <si>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</si>
  <si>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</si>
  <si>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</si>
  <si>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</si>
  <si>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</si>
  <si>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</si>
  <si>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</si>
  <si>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</si>
  <si>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</si>
  <si>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</si>
  <si>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</si>
  <si>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</si>
  <si>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</si>
  <si>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</si>
  <si>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</si>
  <si>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</si>
  <si>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</si>
  <si>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</si>
  <si>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</si>
  <si>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</si>
  <si>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</si>
  <si>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</si>
  <si>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</si>
  <si>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</si>
  <si>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</si>
  <si>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</si>
  <si>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</si>
  <si>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</si>
  <si>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</si>
  <si>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</si>
  <si>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</si>
  <si>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</si>
  <si>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</si>
  <si>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</si>
  <si>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</si>
  <si>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</si>
  <si>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</si>
  <si>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</si>
  <si>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</si>
  <si>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</si>
  <si>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</si>
  <si>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</si>
  <si>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</si>
  <si>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</si>
  <si>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</si>
  <si>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</si>
  <si>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</si>
  <si>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</si>
  <si>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</si>
  <si>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</si>
  <si>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</si>
  <si>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</si>
  <si>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</si>
  <si>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</si>
  <si>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</si>
  <si>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</si>
  <si>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</si>
  <si>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</si>
  <si>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</si>
  <si>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</si>
  <si>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</si>
  <si>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</si>
  <si>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</si>
  <si>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</si>
  <si>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</si>
  <si>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</si>
  <si>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</si>
  <si>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</si>
  <si>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</si>
  <si>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</si>
  <si>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</si>
  <si>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</si>
  <si>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</si>
  <si>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</si>
  <si>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</si>
  <si>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</si>
  <si>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</si>
  <si>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</si>
  <si>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</si>
  <si>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</si>
  <si>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</si>
  <si>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</si>
  <si>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</si>
  <si>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</si>
  <si>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</si>
  <si>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</si>
  <si>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</si>
  <si>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</si>
  <si>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</si>
  <si>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</si>
  <si>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</si>
  <si>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</si>
  <si>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</si>
  <si>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</si>
  <si>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</si>
  <si>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</si>
  <si>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</si>
  <si>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</si>
  <si>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</si>
  <si>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</si>
  <si>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</si>
  <si>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</si>
  <si>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</si>
  <si>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</si>
  <si>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</si>
  <si>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</si>
  <si>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</si>
  <si>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</si>
  <si>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</si>
  <si>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</si>
  <si>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</si>
  <si>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</si>
  <si>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</si>
  <si>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</si>
  <si>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</si>
  <si>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</si>
  <si>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</si>
  <si>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</si>
  <si>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</si>
  <si>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</si>
  <si>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</si>
  <si>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</si>
  <si>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</si>
  <si>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</si>
  <si>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</si>
  <si>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</si>
  <si>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</si>
  <si>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</si>
  <si>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</si>
  <si>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</si>
  <si>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</si>
  <si>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</si>
  <si>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</si>
  <si>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</si>
  <si>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</si>
  <si>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</si>
  <si>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</si>
  <si>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</si>
  <si>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</si>
  <si>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</si>
  <si>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</si>
  <si>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</si>
  <si>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</si>
  <si>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</si>
  <si>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</si>
  <si>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</si>
  <si>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</si>
  <si>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</si>
  <si>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</si>
  <si>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</si>
  <si>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</si>
  <si>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</si>
  <si>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</si>
  <si>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</si>
  <si>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</si>
  <si>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</si>
  <si>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</si>
  <si>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</si>
  <si>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</si>
  <si>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</si>
  <si>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</si>
  <si>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</si>
  <si>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</si>
  <si>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</si>
  <si>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</si>
  <si>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</si>
  <si>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</si>
  <si>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</si>
  <si>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</si>
  <si>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</si>
  <si>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</si>
  <si>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</si>
  <si>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</si>
  <si>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</si>
  <si>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</si>
  <si>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</si>
  <si>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</si>
  <si>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</si>
  <si>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</si>
  <si>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</si>
  <si>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</si>
  <si>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</si>
  <si>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</si>
  <si>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</si>
  <si>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</si>
  <si>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</si>
  <si>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</si>
  <si>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</si>
  <si>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</si>
  <si>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</si>
  <si>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</si>
  <si>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</si>
  <si>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</si>
  <si>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</si>
  <si>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</si>
  <si>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</si>
  <si>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</si>
  <si>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</si>
  <si>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</si>
  <si>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</si>
  <si>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</si>
  <si>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</si>
  <si>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</si>
  <si>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</si>
  <si>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</si>
  <si>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</si>
  <si>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</si>
  <si>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</si>
  <si>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</si>
  <si>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</si>
  <si>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</si>
  <si>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</si>
  <si>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</si>
  <si>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</si>
  <si>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</si>
  <si>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</si>
  <si>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</si>
  <si>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</si>
  <si>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</si>
  <si>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</si>
  <si>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</si>
  <si>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</si>
  <si>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</si>
  <si>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</si>
  <si>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</si>
  <si>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</si>
  <si>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</si>
  <si>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</si>
  <si>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</si>
  <si>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</si>
  <si>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</si>
  <si>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</si>
  <si>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</si>
  <si>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</si>
  <si>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</si>
  <si>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</si>
  <si>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</si>
  <si>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</si>
  <si>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</si>
  <si>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</si>
  <si>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</si>
  <si>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</si>
  <si>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</si>
  <si>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</si>
  <si>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</si>
  <si>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</si>
  <si>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</si>
  <si>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</si>
  <si>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</si>
  <si>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</si>
  <si>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</si>
  <si>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</si>
  <si>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</si>
  <si>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</si>
  <si>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</si>
  <si>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</si>
  <si>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</si>
  <si>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</si>
  <si>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</si>
  <si>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</si>
  <si>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</si>
  <si>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</si>
  <si>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</si>
  <si>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</si>
  <si>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</si>
  <si>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</si>
  <si>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</si>
  <si>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</si>
  <si>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</si>
  <si>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</si>
  <si>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</si>
  <si>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</si>
  <si>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</si>
  <si>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</si>
  <si>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</si>
  <si>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</si>
  <si>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</si>
  <si>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</si>
  <si>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</si>
  <si>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</si>
  <si>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</si>
  <si>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</si>
  <si>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</si>
  <si>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</si>
  <si>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</si>
  <si>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</si>
  <si>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</si>
  <si>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</si>
  <si>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</si>
  <si>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</si>
  <si>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</si>
  <si>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</si>
  <si>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</si>
  <si>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</si>
  <si>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</si>
  <si>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</si>
  <si>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</si>
  <si>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</si>
  <si>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</si>
  <si>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</si>
  <si>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</si>
  <si>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</si>
  <si>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</si>
  <si>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</si>
  <si>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</si>
  <si>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</si>
  <si>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</si>
  <si>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</si>
  <si>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</si>
  <si>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</si>
  <si>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</si>
  <si>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</si>
  <si>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</si>
  <si>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</si>
  <si>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</si>
  <si>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</si>
  <si>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</si>
  <si>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</si>
  <si>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</si>
  <si>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</si>
  <si>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</si>
  <si>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</si>
  <si>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</si>
  <si>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</si>
  <si>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</si>
  <si>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</si>
  <si>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</si>
  <si>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</si>
  <si>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</si>
  <si>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</si>
  <si>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</si>
  <si>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</si>
  <si>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</si>
  <si>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</si>
  <si>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</si>
  <si>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</si>
  <si>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</si>
  <si>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</si>
  <si>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</si>
  <si>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</si>
  <si>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</si>
  <si>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</si>
  <si>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</si>
  <si>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</si>
  <si>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</si>
  <si>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</si>
  <si>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</si>
  <si>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</si>
  <si>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</si>
  <si>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</si>
  <si>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</si>
  <si>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</si>
  <si>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</si>
  <si>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</si>
  <si>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</si>
  <si>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</si>
  <si>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</si>
  <si>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</si>
  <si>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</si>
  <si>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</si>
  <si>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</si>
  <si>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</si>
  <si>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</si>
  <si>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</si>
  <si>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</si>
  <si>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</si>
  <si>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</si>
  <si>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</si>
  <si>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</si>
  <si>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</si>
  <si>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</si>
  <si>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</si>
  <si>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</si>
  <si>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</si>
  <si>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</si>
  <si>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</si>
  <si>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</si>
  <si>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</si>
  <si>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</si>
  <si>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</si>
  <si>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</si>
  <si>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</si>
  <si>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</si>
  <si>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</si>
  <si>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</si>
  <si>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</si>
  <si>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</si>
  <si>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</si>
  <si>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</si>
  <si>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</si>
  <si>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</si>
  <si>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</si>
  <si>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</si>
  <si>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</si>
  <si>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</si>
  <si>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</si>
  <si>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</si>
  <si>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</si>
  <si>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</si>
  <si>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</si>
  <si>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</si>
  <si>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</si>
  <si>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</si>
  <si>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</si>
  <si>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</si>
  <si>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</si>
  <si>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</si>
  <si>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</si>
  <si>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</si>
  <si>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</si>
  <si>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</si>
  <si>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</si>
  <si>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</si>
  <si>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</si>
  <si>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</si>
  <si>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</si>
  <si>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</si>
  <si>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</si>
  <si>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</si>
  <si>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</si>
  <si>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</si>
  <si>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</si>
  <si>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</si>
  <si>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</si>
  <si>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</si>
  <si>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</si>
  <si>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</si>
  <si>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</si>
  <si>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</si>
  <si>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</si>
  <si>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</si>
  <si>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</si>
  <si>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</si>
  <si>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</si>
  <si>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</si>
  <si>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</si>
  <si>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</si>
  <si>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</si>
  <si>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</si>
  <si>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</si>
  <si>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</si>
  <si>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</si>
  <si>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</si>
  <si>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</si>
  <si>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</si>
  <si>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</si>
  <si>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</si>
  <si>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</si>
  <si>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</si>
  <si>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</si>
  <si>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</si>
  <si>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</si>
  <si>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</si>
  <si>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</si>
  <si>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</si>
  <si>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</si>
  <si>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</si>
  <si>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</si>
  <si>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</si>
  <si>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</si>
  <si>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</si>
  <si>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</si>
  <si>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</si>
  <si>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</si>
  <si>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</si>
  <si>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</si>
  <si>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</si>
  <si>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</si>
  <si>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</si>
  <si>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</si>
  <si>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</si>
  <si>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</si>
  <si>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</si>
  <si>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</si>
  <si>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</si>
  <si>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</si>
  <si>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</si>
  <si>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</si>
  <si>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</si>
  <si>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</si>
  <si>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</si>
  <si>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</si>
  <si>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</si>
  <si>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</si>
  <si>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</si>
  <si>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</si>
  <si>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</si>
  <si>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</si>
  <si>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</si>
  <si>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</si>
  <si>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</si>
  <si>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</si>
  <si>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</si>
  <si>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</si>
  <si>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</si>
  <si>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</si>
  <si>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</si>
  <si>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</si>
  <si>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</si>
  <si>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</si>
  <si>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</si>
  <si>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</si>
  <si>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</si>
  <si>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</si>
  <si>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</si>
  <si>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</si>
  <si>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</si>
  <si>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</si>
  <si>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</si>
  <si>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</si>
  <si>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</si>
  <si>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</si>
  <si>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</si>
  <si>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</si>
  <si>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</si>
  <si>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</si>
  <si>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</si>
  <si>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</si>
  <si>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</si>
  <si>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</si>
  <si>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</si>
  <si>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</si>
  <si>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</si>
  <si>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</si>
  <si>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</si>
  <si>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</si>
  <si>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</si>
  <si>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</si>
  <si>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</si>
  <si>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</si>
  <si>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</si>
  <si>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</si>
  <si>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</si>
  <si>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</si>
  <si>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</si>
  <si>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</si>
  <si>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</si>
  <si>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</si>
  <si>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</si>
  <si>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</si>
  <si>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</si>
  <si>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</si>
  <si>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</si>
  <si>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</si>
  <si>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</si>
  <si>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</si>
  <si>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</si>
  <si>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</si>
  <si>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</si>
  <si>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</si>
  <si>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</si>
  <si>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</si>
  <si>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</si>
  <si>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</si>
  <si>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</si>
  <si>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</si>
  <si>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</si>
  <si>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</si>
  <si>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</si>
  <si>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</si>
  <si>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</si>
  <si>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</si>
  <si>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</si>
  <si>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</si>
  <si>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</si>
  <si>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</si>
  <si>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</si>
  <si>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</si>
  <si>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</si>
  <si>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</si>
  <si>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</si>
  <si>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</si>
  <si>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</si>
  <si>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</si>
  <si>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</si>
  <si>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</si>
  <si>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</si>
  <si>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</si>
  <si>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</si>
  <si>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</si>
  <si>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</si>
  <si>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</si>
  <si>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</si>
  <si>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</si>
  <si>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</si>
  <si>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</si>
  <si>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</si>
  <si>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</si>
  <si>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</si>
  <si>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</si>
  <si>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</si>
  <si>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</si>
  <si>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</si>
  <si>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</si>
  <si>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</si>
  <si>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</si>
  <si>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</si>
  <si>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</si>
  <si>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</si>
  <si>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</si>
  <si>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</si>
  <si>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</si>
  <si>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</si>
  <si>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</si>
  <si>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</si>
  <si>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</si>
  <si>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</si>
  <si>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</si>
  <si>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</si>
  <si>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</si>
  <si>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</si>
  <si>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</si>
  <si>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</si>
  <si>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</si>
  <si>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</si>
  <si>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</si>
  <si>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</si>
  <si>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</si>
  <si>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</si>
  <si>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</si>
  <si>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</si>
  <si>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</si>
  <si>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</si>
  <si>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</si>
  <si>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</si>
  <si>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</si>
  <si>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</si>
  <si>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</si>
  <si>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</si>
  <si>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</si>
  <si>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</si>
  <si>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</si>
  <si>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</si>
  <si>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</si>
  <si>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</si>
  <si>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</si>
  <si>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</si>
  <si>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</si>
  <si>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</si>
  <si>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</si>
  <si>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</si>
  <si>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</si>
  <si>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</si>
  <si>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</si>
  <si>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</si>
  <si>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</si>
  <si>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</si>
  <si>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</si>
  <si>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</si>
  <si>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</si>
  <si>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</si>
  <si>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</si>
  <si>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</si>
  <si>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</si>
  <si>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</si>
  <si>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</si>
  <si>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</si>
  <si>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</si>
  <si>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</si>
  <si>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</si>
  <si>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</si>
  <si>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</si>
  <si>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</si>
  <si>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</si>
  <si>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</si>
  <si>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</si>
  <si>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</si>
  <si>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</si>
  <si>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</si>
  <si>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</si>
  <si>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</si>
  <si>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</si>
  <si>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</si>
  <si>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</si>
  <si>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</si>
  <si>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</si>
  <si>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</si>
  <si>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</si>
  <si>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</si>
  <si>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</si>
  <si>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</si>
  <si>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</si>
  <si>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</si>
  <si>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</si>
  <si>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</si>
  <si>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</si>
  <si>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</si>
  <si>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</si>
  <si>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</si>
  <si>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</si>
  <si>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</si>
  <si>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</si>
  <si>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</si>
  <si>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</si>
  <si>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</si>
  <si>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</si>
  <si>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</si>
  <si>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</si>
  <si>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</si>
  <si>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</si>
  <si>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</si>
  <si>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</si>
  <si>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</si>
  <si>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</si>
  <si>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</si>
  <si>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</si>
  <si>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</si>
  <si>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</si>
  <si>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</si>
  <si>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</si>
  <si>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</si>
  <si>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</si>
  <si>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</si>
  <si>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</si>
  <si>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</si>
  <si>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</si>
  <si>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</si>
  <si>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</si>
  <si>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</si>
  <si>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</si>
  <si>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</si>
  <si>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</si>
  <si>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</si>
  <si>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</si>
  <si>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</si>
  <si>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</si>
  <si>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</si>
  <si>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</si>
  <si>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</si>
  <si>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</si>
  <si>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</si>
  <si>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</si>
  <si>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</si>
  <si>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</si>
  <si>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</si>
  <si>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</si>
  <si>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</si>
  <si>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</si>
  <si>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</si>
  <si>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</si>
  <si>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</si>
  <si>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</si>
  <si>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</si>
  <si>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</si>
  <si>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</si>
  <si>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</si>
  <si>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</si>
  <si>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</si>
  <si>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</si>
  <si>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</si>
  <si>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</si>
  <si>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</si>
  <si>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</si>
  <si>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</si>
  <si>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</si>
  <si>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</si>
  <si>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</si>
  <si>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</si>
  <si>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</si>
  <si>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</si>
  <si>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</si>
  <si>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</si>
  <si>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</si>
  <si>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</si>
  <si>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</si>
  <si>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</si>
  <si>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</si>
  <si>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</si>
  <si>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</si>
  <si>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</si>
  <si>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</si>
  <si>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</si>
  <si>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</si>
  <si>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</si>
  <si>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</si>
  <si>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</si>
  <si>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</si>
  <si>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</si>
  <si>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</si>
  <si>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</si>
  <si>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</si>
  <si>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</si>
  <si>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</si>
  <si>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</si>
  <si>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</si>
  <si>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</si>
  <si>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</si>
  <si>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</si>
  <si>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</si>
  <si>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</si>
  <si>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</si>
  <si>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</si>
  <si>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</si>
  <si>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</si>
  <si>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</si>
  <si>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</si>
  <si>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</si>
  <si>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</si>
  <si>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</si>
  <si>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</si>
  <si>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</si>
  <si>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</si>
  <si>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</si>
  <si>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</si>
  <si>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</si>
  <si>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</si>
  <si>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</si>
  <si>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</si>
  <si>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</si>
  <si>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</si>
  <si>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</si>
  <si>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</si>
  <si>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</si>
  <si>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</si>
  <si>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</si>
  <si>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</si>
  <si>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</si>
  <si>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</si>
  <si>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</si>
  <si>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</si>
  <si>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</si>
  <si>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</si>
  <si>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</si>
  <si>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</si>
  <si>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</si>
  <si>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</si>
  <si>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</si>
  <si>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</si>
  <si>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</si>
  <si>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</si>
  <si>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</si>
  <si>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</si>
  <si>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</si>
  <si>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</si>
  <si>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</si>
  <si>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</si>
  <si>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</si>
  <si>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</si>
  <si>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</si>
  <si>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</si>
  <si>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</si>
  <si>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</si>
  <si>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</si>
  <si>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</si>
  <si>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</si>
  <si>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</si>
  <si>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</si>
  <si>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</si>
  <si>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</si>
  <si>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</si>
  <si>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</si>
  <si>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</si>
  <si>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</si>
  <si>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</si>
  <si>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</si>
  <si>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</si>
  <si>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</si>
  <si>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</si>
  <si>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</si>
  <si>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</si>
  <si>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</si>
  <si>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</si>
  <si>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</si>
  <si>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</si>
  <si>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</si>
  <si>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</si>
  <si>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</si>
  <si>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</si>
  <si>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</si>
  <si>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</si>
  <si>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</si>
  <si>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</si>
  <si>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</si>
  <si>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</si>
  <si>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</si>
  <si>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</si>
  <si>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</si>
  <si>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</si>
  <si>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</si>
  <si>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</si>
  <si>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</si>
  <si>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</si>
  <si>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</si>
  <si>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</si>
  <si>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</si>
  <si>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</si>
  <si>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</si>
  <si>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</si>
  <si>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</si>
  <si>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</si>
  <si>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</si>
  <si>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</si>
  <si>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</si>
  <si>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</si>
  <si>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</si>
  <si>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</si>
  <si>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</si>
  <si>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</si>
  <si>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</si>
  <si>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</si>
  <si>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</si>
  <si>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</si>
  <si>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</si>
  <si>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</si>
  <si>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</si>
  <si>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</si>
  <si>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</si>
  <si>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</si>
  <si>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</si>
  <si>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</si>
  <si>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</si>
  <si>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</si>
  <si>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</si>
  <si>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</si>
  <si>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</si>
  <si>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</si>
  <si>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</si>
  <si>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</si>
  <si>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</si>
  <si>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</si>
  <si>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</si>
  <si>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</si>
  <si>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</si>
  <si>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</si>
  <si>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</si>
  <si>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</si>
  <si>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</si>
  <si>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</si>
  <si>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</si>
  <si>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</si>
  <si>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</si>
  <si>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</si>
  <si>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</si>
  <si>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</si>
  <si>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</si>
  <si>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</si>
  <si>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</si>
  <si>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</si>
  <si>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</si>
  <si>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</si>
  <si>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</si>
  <si>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</si>
  <si>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</si>
  <si>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</si>
  <si>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</si>
  <si>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</si>
  <si>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</si>
  <si>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</si>
  <si>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</si>
  <si>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</si>
  <si>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</si>
  <si>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</si>
  <si>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</si>
  <si>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</si>
  <si>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</si>
  <si>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</si>
  <si>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</si>
  <si>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</si>
  <si>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</si>
  <si>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</si>
  <si>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</si>
  <si>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</si>
  <si>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</si>
  <si>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</si>
  <si>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</si>
  <si>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</si>
  <si>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</si>
  <si>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</si>
  <si>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</si>
  <si>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</si>
  <si>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</si>
  <si>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</si>
  <si>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</si>
  <si>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</si>
  <si>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</si>
  <si>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</si>
  <si>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</si>
  <si>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</si>
  <si>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</si>
  <si>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</si>
  <si>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</si>
  <si>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</si>
  <si>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</si>
  <si>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</si>
  <si>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</si>
  <si>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</si>
  <si>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</si>
  <si>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</si>
  <si>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</si>
  <si>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</si>
  <si>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</si>
  <si>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</si>
  <si>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</si>
  <si>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</si>
  <si>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</si>
  <si>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</si>
  <si>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</si>
  <si>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</si>
  <si>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</si>
  <si>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</si>
  <si>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</si>
  <si>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</si>
  <si>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</si>
  <si>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</si>
  <si>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</si>
  <si>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</si>
  <si>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</si>
  <si>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</si>
  <si>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</si>
  <si>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</si>
  <si>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</si>
  <si>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</si>
  <si>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</si>
  <si>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</si>
  <si>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</si>
  <si>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</si>
  <si>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</si>
  <si>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</si>
  <si>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</si>
  <si>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</si>
  <si>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</si>
  <si>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</si>
  <si>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</si>
  <si>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</si>
  <si>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</si>
  <si>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</si>
  <si>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</si>
  <si>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</si>
  <si>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</si>
  <si>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</si>
  <si>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</si>
  <si>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</si>
  <si>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</si>
  <si>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</si>
  <si>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</si>
  <si>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</si>
  <si>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</si>
  <si>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</si>
  <si>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</si>
  <si>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</si>
  <si>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</si>
  <si>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</si>
  <si>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</si>
  <si>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</si>
  <si>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</si>
  <si>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</si>
  <si>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</si>
  <si>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</si>
  <si>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</si>
  <si>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</si>
  <si>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</si>
  <si>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</si>
  <si>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</si>
  <si>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</si>
  <si>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</si>
  <si>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</si>
  <si>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</si>
  <si>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</si>
  <si>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</si>
  <si>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</si>
  <si>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</si>
  <si>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</si>
  <si>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</si>
  <si>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</si>
  <si>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</si>
  <si>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</si>
  <si>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</si>
  <si>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</si>
  <si>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</si>
  <si>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</si>
  <si>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</si>
  <si>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</si>
  <si>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</si>
  <si>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</si>
  <si>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</si>
  <si>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</si>
  <si>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</si>
  <si>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</si>
  <si>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</si>
  <si>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</si>
  <si>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</si>
  <si>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</si>
  <si>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</si>
  <si>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</si>
  <si>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</si>
  <si>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</si>
  <si>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</si>
  <si>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</si>
  <si>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</si>
  <si>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</si>
  <si>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</si>
  <si>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</si>
  <si>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</si>
  <si>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</si>
  <si>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</si>
  <si>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</si>
  <si>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</si>
  <si>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</si>
  <si>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</si>
  <si>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</si>
  <si>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</si>
  <si>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</si>
  <si>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</si>
  <si>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</si>
  <si>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</si>
  <si>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</si>
  <si>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</si>
  <si>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</si>
  <si>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</si>
  <si>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</si>
  <si>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</si>
  <si>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</si>
  <si>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</si>
  <si>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</si>
  <si>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</si>
  <si>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</si>
  <si>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</si>
  <si>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</si>
  <si>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</si>
  <si>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</si>
  <si>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</si>
  <si>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</si>
  <si>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</si>
  <si>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</si>
  <si>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</si>
  <si>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</si>
  <si>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</si>
  <si>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</si>
  <si>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</si>
  <si>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</si>
  <si>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</si>
  <si>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</si>
  <si>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</si>
  <si>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</si>
  <si>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</si>
  <si>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</si>
  <si>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</si>
  <si>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</si>
  <si>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</si>
  <si>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</si>
  <si>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</si>
  <si>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</si>
  <si>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</si>
  <si>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</si>
  <si>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</si>
  <si>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</si>
  <si>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</si>
  <si>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</si>
  <si>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</si>
  <si>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</si>
  <si>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</si>
  <si>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</si>
  <si>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</si>
  <si>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</si>
  <si>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</si>
  <si>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</si>
  <si>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</si>
  <si>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</si>
  <si>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</si>
  <si>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</si>
  <si>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</si>
  <si>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</si>
  <si>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</si>
  <si>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</si>
  <si>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</si>
  <si>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</si>
  <si>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</si>
  <si>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</si>
  <si>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</si>
  <si>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</si>
  <si>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</si>
  <si>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</si>
  <si>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</si>
  <si>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</si>
  <si>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</si>
  <si>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</si>
  <si>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</si>
  <si>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</si>
  <si>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</si>
  <si>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</si>
  <si>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</si>
  <si>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</si>
  <si>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</si>
  <si>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</si>
  <si>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</si>
  <si>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</si>
  <si>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</si>
  <si>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</si>
  <si>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</si>
  <si>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</si>
  <si>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</si>
  <si>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</si>
  <si>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</si>
  <si>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</si>
  <si>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</si>
  <si>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</si>
  <si>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</si>
  <si>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</si>
  <si>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</si>
  <si>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</si>
  <si>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</si>
  <si>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</si>
  <si>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</si>
  <si>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</si>
  <si>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</si>
  <si>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</si>
  <si>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</si>
  <si>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</si>
  <si>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</si>
  <si>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</si>
  <si>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</si>
  <si>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</si>
  <si>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</si>
  <si>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</si>
  <si>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</si>
  <si>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</si>
  <si>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</si>
  <si>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</si>
  <si>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</si>
  <si>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</si>
  <si>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</si>
  <si>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</si>
  <si>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</si>
  <si>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</si>
  <si>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</si>
  <si>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</si>
  <si>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</si>
  <si>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</si>
  <si>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</si>
  <si>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</si>
  <si>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</si>
  <si>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</si>
  <si>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</si>
  <si>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</si>
  <si>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</si>
  <si>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</si>
  <si>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</si>
  <si>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</si>
  <si>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</si>
  <si>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</si>
  <si>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</si>
  <si>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</si>
  <si>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</si>
  <si>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</si>
  <si>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</si>
  <si>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</si>
  <si>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</si>
  <si>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</si>
  <si>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</si>
  <si>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</si>
  <si>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</si>
  <si>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</si>
  <si>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</si>
  <si>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</si>
  <si>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</si>
  <si>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</si>
  <si>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</si>
  <si>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</si>
  <si>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</si>
  <si>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</si>
  <si>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</si>
  <si>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</si>
  <si>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</si>
  <si>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</si>
  <si>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</si>
  <si>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</si>
  <si>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</si>
  <si>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</si>
  <si>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</si>
  <si>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</si>
  <si>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</si>
  <si>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</si>
  <si>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</si>
  <si>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</si>
  <si>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</si>
  <si>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</si>
  <si>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</si>
  <si>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</si>
  <si>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</si>
  <si>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</si>
  <si>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</si>
  <si>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</si>
  <si>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</si>
  <si>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</si>
  <si>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</si>
  <si>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</si>
  <si>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</si>
  <si>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</si>
  <si>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</si>
  <si>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</si>
  <si>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</si>
  <si>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</si>
  <si>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</si>
  <si>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</si>
  <si>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</si>
  <si>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</si>
  <si>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</si>
  <si>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</si>
  <si>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</si>
  <si>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</si>
  <si>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</si>
  <si>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</si>
  <si>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</si>
  <si>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</si>
  <si>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</si>
  <si>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</si>
  <si>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</si>
  <si>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</si>
  <si>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</si>
  <si>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</si>
  <si>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</si>
  <si>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</si>
  <si>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</si>
  <si>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</si>
  <si>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</si>
  <si>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</si>
  <si>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</si>
  <si>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</si>
  <si>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</si>
  <si>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</si>
  <si>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</si>
  <si>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</si>
  <si>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</si>
  <si>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</si>
  <si>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</si>
  <si>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</si>
  <si>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</si>
  <si>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</si>
  <si>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</si>
  <si>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</si>
  <si>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</si>
  <si>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</si>
  <si>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</si>
  <si>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</si>
  <si>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</si>
  <si>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</si>
  <si>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</si>
  <si>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</si>
  <si>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</si>
  <si>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</si>
  <si>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</si>
  <si>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</si>
  <si>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</si>
  <si>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</si>
  <si>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</si>
  <si>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</si>
  <si>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</si>
  <si>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</si>
  <si>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</si>
  <si>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</si>
  <si>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</si>
  <si>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</si>
  <si>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</si>
  <si>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</si>
  <si>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</si>
  <si>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</si>
  <si>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</si>
  <si>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</si>
  <si>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</si>
  <si>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</si>
  <si>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</si>
  <si>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</si>
  <si>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</si>
  <si>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</si>
  <si>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</si>
  <si>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</si>
  <si>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</si>
  <si>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</si>
  <si>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</si>
  <si>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</si>
  <si>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</si>
  <si>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</si>
  <si>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</si>
  <si>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</si>
  <si>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</si>
  <si>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</si>
  <si>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</si>
  <si>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</si>
  <si>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</si>
  <si>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</si>
  <si>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</si>
  <si>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</si>
  <si>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</si>
  <si>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</si>
  <si>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</si>
  <si>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</si>
  <si>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</si>
  <si>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</si>
  <si>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</si>
  <si>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</si>
  <si>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</si>
  <si>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</si>
  <si>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</si>
  <si>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</si>
  <si>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</si>
  <si>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</si>
  <si>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</si>
  <si>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</si>
  <si>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</si>
  <si>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</si>
  <si>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</si>
  <si>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</si>
  <si>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</si>
  <si>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</si>
  <si>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</si>
  <si>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</si>
  <si>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</si>
  <si>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</si>
  <si>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</si>
  <si>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</si>
  <si>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</si>
  <si>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</si>
  <si>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</si>
  <si>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</si>
  <si>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</si>
  <si>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</si>
  <si>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</si>
  <si>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</si>
  <si>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</si>
  <si>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</si>
  <si>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</si>
  <si>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</si>
  <si>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</si>
  <si>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</si>
  <si>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</si>
  <si>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</si>
  <si>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</si>
  <si>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</si>
  <si>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</si>
  <si>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</si>
  <si>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</si>
  <si>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</si>
  <si>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</si>
  <si>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</si>
  <si>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</si>
  <si>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</si>
  <si>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</si>
  <si>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</si>
  <si>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</si>
  <si>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</si>
  <si>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</si>
  <si>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</si>
  <si>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</si>
  <si>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</si>
  <si>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</si>
  <si>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</si>
  <si>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</si>
  <si>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</si>
  <si>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</si>
  <si>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</si>
  <si>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</si>
  <si>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</si>
  <si>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</si>
  <si>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</si>
  <si>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</si>
  <si>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</si>
  <si>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</si>
  <si>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</si>
  <si>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</si>
  <si>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</si>
  <si>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</si>
  <si>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</si>
  <si>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</si>
  <si>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</si>
  <si>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</si>
  <si>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</si>
  <si>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</si>
  <si>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</si>
  <si>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</si>
  <si>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</si>
  <si>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</si>
  <si>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</si>
  <si>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</si>
  <si>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</si>
  <si>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</si>
  <si>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</si>
  <si>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</si>
  <si>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</si>
  <si>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</si>
  <si>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</si>
  <si>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</si>
  <si>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</si>
  <si>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</si>
  <si>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</si>
  <si>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</si>
  <si>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</si>
  <si>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</si>
  <si>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</si>
  <si>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</si>
  <si>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</si>
  <si>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</si>
  <si>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</si>
  <si>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</si>
  <si>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</si>
  <si>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</si>
  <si>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</si>
  <si>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</si>
  <si>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</si>
  <si>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</si>
  <si>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</si>
  <si>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</si>
  <si>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</si>
  <si>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</si>
  <si>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</si>
  <si>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</si>
  <si>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</si>
  <si>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</si>
  <si>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</si>
  <si>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</si>
  <si>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</si>
  <si>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</si>
  <si>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</si>
  <si>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</si>
  <si>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</si>
  <si>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</si>
  <si>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</si>
  <si>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</si>
  <si>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</si>
  <si>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</si>
  <si>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</si>
  <si>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</si>
  <si>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</si>
  <si>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</si>
  <si>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</si>
  <si>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</si>
  <si>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</si>
  <si>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</si>
  <si>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</si>
  <si>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</si>
  <si>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</si>
  <si>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</si>
  <si>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</si>
  <si>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</si>
  <si>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</si>
  <si>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</si>
  <si>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</si>
  <si>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</si>
  <si>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</si>
  <si>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</si>
  <si>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</si>
  <si>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</si>
  <si>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</si>
  <si>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</si>
  <si>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</si>
  <si>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</si>
  <si>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</si>
  <si>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</si>
  <si>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</si>
  <si>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</si>
  <si>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</si>
  <si>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</si>
  <si>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</si>
  <si>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</si>
  <si>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</si>
  <si>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</si>
  <si>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</si>
  <si>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</si>
  <si>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</si>
  <si>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</si>
  <si>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</si>
  <si>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</si>
  <si>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</si>
  <si>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</si>
  <si>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</si>
  <si>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</si>
  <si>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</si>
  <si>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</si>
  <si>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</si>
  <si>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</si>
  <si>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</si>
  <si>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</si>
  <si>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</si>
  <si>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</si>
  <si>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</si>
  <si>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</si>
  <si>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</si>
  <si>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</si>
  <si>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</si>
  <si>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</si>
  <si>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</si>
  <si>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</si>
  <si>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</si>
  <si>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</si>
  <si>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</si>
  <si>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</si>
  <si>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</si>
  <si>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</si>
  <si>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</si>
  <si>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</si>
  <si>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</si>
  <si>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</si>
  <si>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</si>
  <si>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</si>
  <si>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</si>
  <si>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</si>
  <si>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</si>
  <si>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</si>
  <si>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</si>
  <si>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</si>
  <si>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</si>
  <si>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</si>
  <si>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</si>
  <si>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</si>
  <si>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</si>
  <si>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</si>
  <si>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</si>
  <si>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</si>
  <si>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</si>
  <si>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</si>
  <si>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</si>
  <si>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</si>
  <si>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</si>
  <si>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</si>
  <si>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</si>
  <si>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</si>
  <si>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</si>
  <si>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</si>
  <si>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</si>
  <si>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</si>
  <si>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</si>
  <si>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</si>
  <si>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</si>
  <si>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</si>
  <si>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</si>
  <si>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</si>
  <si>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</si>
  <si>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</si>
  <si>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</si>
  <si>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</si>
  <si>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</si>
  <si>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</si>
  <si>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</si>
  <si>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</si>
  <si>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</si>
  <si>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</si>
  <si>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</si>
  <si>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</si>
  <si>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</si>
  <si>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</si>
  <si>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</si>
  <si>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</si>
  <si>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</si>
  <si>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</si>
  <si>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</si>
  <si>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</si>
  <si>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</si>
  <si>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</si>
  <si>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</si>
  <si>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</si>
  <si>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</si>
  <si>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</si>
  <si>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</si>
  <si>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</si>
  <si>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</si>
  <si>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</si>
  <si>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</si>
  <si>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</si>
  <si>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</si>
  <si>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</si>
  <si>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</si>
  <si>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</si>
  <si>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</si>
  <si>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</si>
  <si>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</si>
  <si>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</si>
  <si>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</si>
  <si>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</si>
  <si>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</si>
  <si>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</si>
  <si>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</si>
  <si>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</si>
  <si>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</si>
  <si>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</si>
  <si>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</si>
  <si>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</si>
  <si>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</si>
  <si>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</si>
  <si>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</si>
  <si>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</si>
  <si>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</si>
  <si>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</si>
  <si>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</si>
  <si>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</si>
  <si>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</si>
  <si>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</si>
  <si>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</si>
  <si>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</si>
  <si>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</si>
  <si>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</si>
  <si>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</si>
  <si>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</si>
  <si>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</si>
  <si>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</si>
  <si>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</si>
  <si>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</si>
  <si>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</si>
  <si>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</si>
  <si>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</si>
  <si>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</si>
  <si>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</si>
  <si>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</si>
  <si>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</si>
  <si>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</si>
  <si>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</si>
  <si>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</si>
  <si>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</si>
  <si>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</si>
  <si>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</si>
  <si>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</si>
  <si>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</si>
  <si>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</si>
  <si>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</si>
  <si>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</si>
  <si>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</si>
  <si>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</si>
  <si>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</si>
  <si>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</si>
  <si>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</si>
  <si>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</si>
  <si>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</si>
  <si>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</si>
  <si>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</si>
  <si>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</si>
  <si>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</si>
  <si>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</si>
  <si>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</si>
  <si>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</si>
  <si>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</si>
  <si>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</si>
  <si>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</si>
  <si>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</si>
  <si>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</si>
  <si>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</si>
  <si>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</si>
  <si>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</si>
  <si>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</si>
  <si>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</si>
  <si>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</si>
  <si>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</si>
  <si>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</si>
  <si>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</si>
  <si>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</si>
  <si>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</si>
  <si>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</si>
  <si>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</si>
  <si>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</si>
  <si>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</si>
  <si>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</si>
  <si>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</si>
  <si>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</si>
  <si>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</si>
  <si>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</si>
  <si>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</si>
  <si>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</si>
  <si>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</si>
  <si>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</si>
  <si>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</si>
  <si>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</si>
  <si>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</si>
  <si>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</si>
  <si>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</si>
  <si>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</si>
  <si>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</si>
  <si>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</si>
  <si>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</si>
  <si>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</si>
  <si>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</si>
  <si>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</si>
  <si>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</si>
  <si>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</si>
  <si>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</si>
  <si>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</si>
  <si>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</si>
  <si>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</si>
  <si>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</si>
  <si>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</si>
  <si>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</si>
  <si>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</si>
  <si>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</si>
  <si>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</si>
  <si>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</si>
  <si>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</si>
  <si>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</si>
  <si>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</si>
  <si>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</si>
  <si>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</si>
  <si>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</si>
  <si>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</si>
  <si>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</si>
  <si>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</si>
  <si>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</si>
  <si>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</si>
  <si>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</si>
  <si>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</si>
  <si>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</si>
  <si>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</si>
  <si>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</si>
  <si>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</si>
  <si>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</si>
  <si>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</si>
  <si>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</si>
  <si>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</si>
  <si>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</si>
  <si>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</si>
  <si>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</si>
  <si>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</si>
  <si>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</si>
  <si>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</si>
  <si>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</si>
  <si>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</si>
  <si>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</si>
  <si>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</si>
  <si>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</si>
  <si>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</si>
  <si>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</si>
  <si>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</si>
  <si>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</si>
  <si>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</si>
  <si>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</si>
  <si>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</si>
  <si>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</si>
  <si>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</si>
  <si>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</si>
  <si>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</si>
  <si>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</si>
  <si>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</si>
  <si>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</si>
  <si>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</si>
  <si>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</si>
  <si>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</si>
  <si>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</si>
  <si>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</si>
  <si>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</si>
  <si>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</si>
  <si>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</si>
  <si>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</si>
  <si>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</si>
  <si>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</si>
  <si>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</si>
  <si>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</si>
  <si>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</si>
  <si>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</si>
  <si>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</si>
  <si>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</si>
  <si>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</si>
  <si>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</si>
  <si>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</si>
  <si>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</si>
  <si>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</si>
  <si>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</si>
  <si>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</si>
  <si>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</si>
  <si>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</si>
  <si>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</si>
  <si>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</si>
  <si>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</si>
  <si>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</si>
  <si>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</si>
  <si>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</si>
  <si>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</si>
  <si>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</si>
  <si>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</si>
  <si>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</si>
  <si>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</si>
  <si>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</si>
  <si>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</si>
  <si>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</si>
  <si>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</si>
  <si>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</si>
  <si>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</si>
  <si>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</si>
  <si>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</si>
  <si>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</si>
  <si>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</si>
  <si>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</si>
  <si>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</si>
  <si>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</si>
  <si>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</si>
  <si>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</si>
  <si>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</si>
  <si>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</si>
  <si>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</si>
  <si>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</si>
  <si>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</si>
  <si>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</si>
  <si>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</si>
  <si>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</si>
  <si>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</si>
  <si>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</si>
  <si>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</si>
  <si>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</si>
  <si>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</si>
  <si>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</si>
  <si>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</si>
  <si>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</si>
  <si>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</si>
  <si>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</si>
  <si>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</si>
  <si>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</si>
  <si>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</si>
  <si>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</si>
  <si>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</si>
  <si>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</si>
  <si>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</si>
  <si>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</si>
  <si>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</si>
  <si>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</si>
  <si>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</si>
  <si>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</si>
  <si>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</si>
  <si>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</si>
  <si>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</si>
  <si>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</si>
  <si>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</si>
  <si>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</si>
  <si>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</si>
  <si>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</si>
  <si>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</si>
  <si>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</si>
  <si>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</si>
  <si>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</si>
  <si>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</si>
  <si>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</si>
  <si>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</si>
  <si>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</si>
  <si>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</si>
  <si>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</si>
  <si>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</si>
  <si>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</si>
  <si>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</si>
  <si>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</si>
  <si>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</si>
  <si>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</si>
  <si>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</si>
  <si>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</si>
  <si>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</si>
  <si>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</si>
  <si>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</si>
  <si>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</si>
  <si>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</si>
  <si>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</si>
  <si>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</si>
  <si>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</si>
  <si>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</si>
  <si>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</si>
  <si>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</si>
  <si>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</si>
  <si>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</si>
  <si>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</si>
  <si>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</si>
  <si>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</si>
  <si>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</si>
  <si>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</si>
  <si>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</si>
  <si>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</si>
  <si>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</si>
  <si>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</si>
  <si>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</si>
  <si>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</si>
  <si>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</si>
  <si>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</si>
  <si>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</si>
  <si>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</si>
  <si>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</si>
  <si>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</si>
  <si>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</si>
  <si>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</si>
  <si>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</si>
  <si>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</si>
  <si>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</si>
  <si>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</si>
  <si>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</si>
  <si>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</si>
  <si>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</si>
  <si>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</si>
  <si>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</si>
  <si>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</si>
  <si>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</si>
  <si>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</si>
  <si>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</si>
  <si>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</si>
  <si>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</si>
  <si>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</si>
  <si>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</si>
  <si>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</si>
  <si>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</si>
  <si>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</si>
  <si>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</si>
  <si>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</si>
  <si>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</si>
  <si>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</si>
  <si>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</si>
  <si>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</si>
  <si>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</si>
  <si>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</si>
  <si>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</si>
  <si>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</si>
  <si>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</si>
  <si>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</si>
  <si>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</si>
  <si>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</si>
  <si>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</si>
  <si>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</si>
  <si>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</si>
  <si>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</si>
  <si>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</si>
  <si>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</si>
  <si>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</si>
  <si>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</si>
  <si>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</si>
  <si>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</si>
  <si>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</si>
  <si>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</si>
  <si>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</si>
  <si>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</si>
  <si>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</si>
  <si>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</si>
  <si>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</si>
  <si>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</si>
  <si>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</si>
  <si>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</si>
  <si>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</si>
  <si>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</si>
  <si>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</si>
  <si>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</si>
  <si>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</si>
  <si>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</si>
  <si>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</si>
  <si>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</si>
  <si>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</si>
  <si>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</si>
  <si>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</si>
  <si>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</si>
  <si>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</si>
  <si>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</si>
  <si>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</si>
  <si>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</si>
  <si>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</si>
  <si>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</si>
  <si>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</si>
  <si>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</si>
  <si>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</si>
  <si>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</si>
  <si>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</si>
  <si>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</si>
  <si>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</si>
  <si>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</si>
  <si>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</si>
  <si>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</si>
  <si>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</si>
  <si>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</si>
  <si>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</si>
  <si>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</si>
  <si>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</si>
  <si>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</si>
  <si>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</si>
  <si>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</si>
  <si>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</si>
  <si>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</si>
  <si>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</si>
  <si>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</si>
  <si>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</si>
  <si>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</si>
  <si>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</si>
  <si>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</si>
  <si>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</si>
  <si>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</si>
  <si>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</si>
  <si>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</si>
  <si>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</si>
  <si>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</si>
  <si>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</si>
  <si>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</si>
  <si>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</si>
  <si>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</si>
  <si>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</si>
  <si>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</si>
  <si>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</si>
  <si>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</si>
  <si>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</si>
  <si>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</si>
  <si>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</si>
  <si>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</si>
  <si>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</si>
  <si>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</si>
  <si>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</si>
  <si>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</si>
  <si>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</si>
  <si>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</si>
  <si>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</si>
  <si>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</si>
  <si>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</si>
  <si>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</si>
  <si>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</si>
  <si>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</si>
  <si>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</si>
  <si>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</si>
  <si>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</si>
  <si>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</si>
  <si>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</si>
  <si>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</si>
  <si>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</si>
  <si>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</si>
  <si>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</si>
  <si>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</si>
  <si>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</si>
  <si>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</si>
  <si>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</si>
  <si>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</si>
  <si>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</si>
  <si>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</si>
  <si>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</si>
  <si>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</si>
  <si>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</si>
  <si>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</si>
  <si>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</si>
  <si>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</si>
  <si>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</si>
  <si>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</si>
  <si>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</si>
  <si>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</si>
  <si>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</si>
  <si>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</si>
  <si>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</si>
  <si>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</si>
  <si>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</si>
  <si>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</si>
  <si>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</si>
  <si>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</si>
  <si>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</si>
  <si>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</si>
  <si>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</si>
  <si>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</si>
  <si>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</si>
  <si>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</si>
  <si>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</si>
  <si>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</si>
  <si>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</si>
  <si>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</si>
  <si>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</si>
  <si>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</si>
  <si>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</si>
  <si>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</si>
  <si>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</si>
  <si>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</si>
  <si>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</si>
  <si>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</si>
  <si>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</si>
  <si>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</si>
  <si>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</si>
  <si>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</si>
  <si>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</si>
  <si>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</si>
  <si>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</si>
  <si>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</si>
  <si>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</si>
  <si>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</si>
  <si>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</si>
  <si>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</si>
  <si>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</si>
  <si>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</si>
  <si>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</si>
  <si>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</si>
  <si>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</si>
  <si>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</si>
  <si>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</si>
  <si>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</si>
  <si>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</si>
  <si>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</si>
  <si>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</si>
  <si>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</si>
  <si>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</si>
  <si>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</si>
  <si>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</si>
  <si>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</si>
  <si>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</si>
  <si>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</si>
  <si>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</si>
  <si>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</si>
  <si>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</si>
  <si>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</si>
  <si>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</si>
  <si>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</si>
  <si>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</si>
  <si>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</si>
  <si>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</si>
  <si>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</si>
  <si>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</si>
  <si>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</si>
  <si>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</si>
  <si>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</si>
  <si>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</si>
  <si>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</si>
  <si>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</si>
  <si>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</si>
  <si>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</si>
  <si>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</si>
  <si>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</si>
  <si>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</si>
  <si>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</si>
  <si>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</si>
  <si>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</si>
  <si>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</si>
  <si>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</si>
  <si>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</si>
  <si>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</si>
  <si>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</si>
  <si>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</si>
  <si>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</si>
  <si>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</si>
  <si>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</si>
  <si>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</si>
  <si>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</si>
  <si>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</si>
  <si>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</si>
  <si>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</si>
  <si>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</si>
  <si>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</si>
  <si>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</si>
  <si>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</si>
  <si>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</si>
  <si>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</si>
  <si>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</si>
  <si>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</si>
  <si>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</si>
  <si>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</si>
  <si>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</si>
  <si>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</si>
  <si>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</si>
  <si>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</si>
  <si>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</si>
  <si>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</si>
  <si>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</si>
  <si>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</si>
  <si>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</si>
  <si>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</si>
  <si>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</si>
  <si>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</si>
  <si>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</si>
  <si>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</si>
  <si>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</si>
  <si>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</si>
  <si>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</si>
  <si>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</si>
  <si>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</si>
  <si>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</si>
  <si>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</si>
  <si>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</si>
  <si>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</si>
  <si>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</si>
  <si>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</si>
  <si>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</si>
  <si>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</si>
  <si>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</si>
  <si>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</si>
  <si>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</si>
  <si>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</si>
  <si>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</si>
  <si>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</si>
  <si>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</si>
  <si>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</si>
  <si>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</si>
  <si>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</si>
  <si>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</si>
  <si>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</si>
  <si>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</si>
  <si>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</si>
  <si>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</si>
  <si>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</si>
  <si>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</si>
  <si>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</si>
  <si>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</si>
  <si>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</si>
  <si>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</si>
  <si>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</si>
  <si>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</si>
  <si>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</si>
  <si>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</si>
  <si>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</si>
  <si>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</si>
  <si>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</si>
  <si>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</si>
  <si>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</si>
  <si>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</si>
  <si>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</si>
  <si>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</si>
  <si>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</si>
  <si>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</si>
  <si>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</si>
  <si>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</si>
  <si>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</si>
  <si>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</si>
  <si>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</si>
  <si>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</si>
  <si>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</si>
  <si>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</si>
  <si>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</si>
  <si>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</si>
  <si>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</si>
  <si>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</si>
  <si>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</si>
  <si>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</si>
  <si>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</si>
  <si>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</si>
  <si>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</si>
  <si>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</si>
  <si>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</si>
  <si>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</si>
  <si>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</si>
  <si>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</si>
  <si>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</si>
  <si>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</si>
  <si>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</si>
  <si>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</si>
  <si>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</si>
  <si>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</si>
  <si>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</si>
  <si>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</si>
  <si>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</si>
  <si>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</si>
  <si>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</si>
  <si>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</si>
  <si>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</si>
  <si>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</si>
  <si>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</si>
  <si>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</si>
  <si>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</si>
  <si>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</si>
  <si>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</si>
  <si>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</si>
  <si>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</si>
  <si>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</si>
  <si>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</si>
  <si>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</si>
  <si>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</si>
  <si>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</si>
  <si>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</si>
  <si>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</si>
  <si>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</si>
  <si>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</si>
  <si>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</si>
  <si>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</si>
  <si>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</si>
  <si>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</si>
  <si>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</si>
  <si>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</si>
  <si>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</si>
  <si>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</si>
  <si>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</si>
  <si>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</si>
  <si>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</si>
  <si>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</si>
  <si>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</si>
  <si>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</si>
  <si>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</si>
  <si>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</si>
  <si>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</si>
  <si>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</si>
  <si>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</si>
  <si>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</si>
  <si>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</si>
  <si>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</si>
  <si>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</si>
  <si>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</si>
  <si>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</si>
  <si>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</si>
  <si>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</si>
  <si>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</si>
  <si>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</si>
  <si>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</si>
  <si>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</si>
  <si>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</si>
  <si>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</si>
  <si>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</si>
  <si>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</si>
  <si>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</si>
  <si>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</si>
  <si>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</si>
  <si>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</si>
  <si>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</si>
  <si>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</si>
  <si>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</si>
  <si>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</si>
  <si>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</si>
  <si>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</si>
  <si>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</si>
  <si>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</si>
  <si>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</si>
  <si>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</si>
  <si>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</si>
  <si>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</si>
  <si>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</si>
  <si>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</si>
  <si>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</si>
  <si>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</si>
  <si>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</si>
  <si>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</si>
  <si>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</si>
  <si>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</si>
  <si>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</si>
  <si>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</si>
  <si>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</si>
  <si>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</si>
  <si>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</si>
  <si>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</si>
  <si>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</si>
  <si>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</si>
  <si>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</si>
  <si>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</si>
  <si>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</si>
  <si>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</si>
  <si>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</si>
  <si>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</si>
  <si>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</si>
  <si>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</si>
  <si>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</si>
  <si>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</si>
  <si>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</si>
  <si>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</si>
  <si>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</si>
  <si>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</si>
  <si>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</si>
  <si>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</si>
  <si>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</si>
  <si>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</si>
  <si>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</si>
  <si>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</si>
  <si>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</si>
  <si>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</si>
  <si>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</si>
  <si>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</si>
  <si>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</si>
  <si>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</si>
  <si>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</si>
  <si>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</si>
  <si>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</si>
  <si>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</si>
  <si>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</si>
  <si>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</si>
  <si>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</si>
  <si>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</si>
  <si>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</si>
  <si>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</si>
  <si>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</si>
  <si>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</si>
  <si>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</si>
  <si>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</si>
  <si>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</si>
  <si>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</si>
  <si>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</si>
  <si>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</si>
  <si>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</si>
  <si>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</si>
  <si>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</si>
  <si>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</si>
  <si>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</si>
  <si>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</si>
  <si>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</si>
  <si>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</si>
  <si>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</si>
  <si>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</si>
  <si>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</si>
  <si>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</si>
  <si>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</si>
  <si>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</si>
  <si>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</si>
  <si>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</si>
  <si>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</si>
  <si>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</si>
  <si>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</si>
  <si>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</si>
  <si>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</si>
  <si>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</si>
  <si>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</si>
  <si>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</si>
  <si>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</si>
  <si>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</si>
  <si>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</si>
  <si>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</si>
  <si>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</si>
  <si>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</si>
  <si>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</si>
  <si>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</si>
  <si>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</si>
  <si>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</si>
  <si>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</si>
  <si>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</si>
  <si>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</si>
  <si>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</si>
  <si>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</si>
  <si>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</si>
  <si>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</si>
  <si>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</si>
  <si>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</si>
  <si>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</si>
  <si>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</si>
  <si>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</si>
  <si>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</si>
  <si>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</si>
  <si>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</si>
  <si>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</si>
  <si>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</si>
  <si>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</si>
  <si>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</si>
  <si>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</si>
  <si>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</si>
  <si>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</si>
  <si>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</si>
  <si>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</si>
  <si>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</si>
  <si>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</si>
  <si>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</si>
  <si>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</si>
  <si>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</si>
  <si>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</si>
  <si>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</si>
  <si>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</si>
  <si>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</si>
  <si>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</si>
  <si>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</si>
  <si>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</si>
  <si>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</si>
  <si>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</si>
  <si>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</si>
  <si>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</si>
  <si>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</si>
  <si>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</si>
  <si>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</si>
  <si>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</si>
  <si>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</si>
  <si>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</si>
  <si>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</si>
  <si>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</si>
  <si>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</si>
  <si>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</si>
  <si>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</si>
  <si>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</si>
  <si>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</si>
  <si>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</si>
  <si>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</si>
  <si>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</si>
  <si>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</si>
  <si>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</si>
  <si>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</si>
  <si>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</si>
  <si>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</si>
  <si>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</si>
  <si>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</si>
  <si>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</si>
  <si>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</si>
  <si>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</si>
  <si>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</si>
  <si>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</si>
  <si>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</si>
  <si>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</si>
  <si>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</si>
  <si>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</si>
  <si>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</si>
  <si>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</si>
  <si>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</si>
  <si>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</si>
  <si>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</si>
  <si>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</si>
  <si>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</si>
  <si>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</si>
  <si>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</si>
  <si>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</si>
  <si>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</si>
  <si>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</si>
  <si>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</si>
  <si>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</si>
  <si>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</si>
  <si>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</si>
  <si>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</si>
  <si>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</si>
  <si>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</si>
  <si>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</si>
  <si>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</si>
  <si>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</si>
  <si>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</si>
  <si>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</si>
  <si>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</si>
  <si>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</si>
  <si>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</si>
  <si>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</si>
  <si>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</si>
  <si>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</si>
  <si>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</si>
  <si>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</si>
  <si>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</si>
  <si>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</si>
  <si>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</si>
  <si>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</si>
  <si>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</si>
  <si>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</si>
  <si>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</si>
  <si>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</si>
  <si>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</si>
  <si>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</si>
  <si>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</si>
  <si>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</si>
  <si>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</si>
  <si>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</si>
  <si>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</si>
  <si>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</si>
  <si>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</si>
  <si>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</si>
  <si>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</si>
  <si>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</si>
  <si>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</si>
  <si>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</si>
  <si>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</si>
  <si>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</si>
  <si>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</si>
  <si>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</si>
  <si>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</si>
  <si>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</si>
  <si>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</si>
  <si>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</si>
  <si>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</si>
  <si>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</si>
  <si>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</si>
  <si>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</si>
  <si>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</si>
  <si>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</si>
  <si>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</si>
  <si>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</si>
  <si>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</si>
  <si>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</si>
  <si>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</si>
  <si>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</si>
  <si>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</si>
  <si>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</si>
  <si>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</si>
  <si>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</si>
  <si>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</si>
  <si>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</si>
  <si>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</si>
  <si>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</si>
  <si>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</si>
  <si>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</si>
  <si>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</si>
  <si>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</si>
  <si>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</si>
  <si>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</si>
  <si>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</si>
  <si>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</si>
  <si>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</si>
  <si>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</si>
  <si>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</si>
  <si>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</si>
  <si>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</si>
  <si>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</si>
  <si>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</si>
  <si>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</si>
  <si>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</si>
  <si>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</si>
  <si>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</si>
  <si>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</si>
  <si>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</si>
  <si>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</si>
  <si>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</si>
  <si>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</si>
  <si>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</si>
  <si>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</si>
  <si>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</si>
  <si>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</si>
  <si>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</si>
  <si>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</si>
  <si>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</si>
  <si>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</si>
  <si>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</si>
  <si>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</si>
  <si>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</si>
  <si>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</si>
  <si>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</si>
  <si>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</si>
  <si>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</si>
  <si>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</si>
  <si>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</si>
  <si>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</si>
  <si>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</si>
  <si>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</si>
  <si>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</si>
  <si>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</si>
  <si>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</si>
  <si>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</si>
  <si>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</si>
  <si>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</si>
  <si>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</si>
  <si>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</si>
  <si>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</si>
  <si>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</si>
  <si>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</si>
  <si>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</si>
  <si>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</si>
  <si>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</si>
  <si>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</si>
  <si>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</si>
  <si>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</si>
  <si>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</si>
  <si>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</si>
  <si>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</si>
  <si>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</si>
  <si>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</si>
  <si>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</si>
  <si>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</si>
  <si>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</si>
  <si>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</si>
  <si>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</si>
  <si>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</si>
  <si>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</si>
  <si>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</si>
  <si>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</si>
  <si>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</si>
  <si>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</si>
  <si>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</si>
  <si>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</si>
  <si>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</si>
  <si>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</si>
  <si>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</si>
  <si>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</si>
  <si>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</si>
  <si>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</si>
  <si>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</si>
  <si>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</si>
  <si>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</si>
  <si>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</si>
  <si>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</si>
  <si>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</si>
  <si>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</si>
  <si>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</si>
  <si>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</si>
  <si>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</si>
  <si>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</si>
  <si>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</si>
  <si>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</si>
  <si>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</si>
  <si>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</si>
  <si>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</si>
  <si>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</si>
  <si>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</si>
  <si>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</si>
  <si>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</si>
  <si>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</si>
  <si>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</si>
  <si>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</si>
  <si>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</si>
  <si>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</si>
  <si>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</si>
  <si>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</si>
  <si>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</si>
  <si>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</si>
  <si>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</si>
  <si>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</si>
  <si>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</si>
  <si>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</si>
  <si>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</si>
  <si>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</si>
  <si>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</si>
  <si>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</si>
  <si>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</si>
  <si>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</si>
  <si>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</si>
  <si>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</si>
  <si>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</si>
  <si>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</si>
  <si>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</si>
  <si>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</si>
  <si>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</si>
  <si>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</si>
  <si>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</si>
  <si>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</si>
  <si>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</si>
  <si>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</si>
  <si>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</si>
  <si>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</si>
  <si>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</si>
  <si>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</si>
  <si>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</si>
  <si>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</si>
  <si>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</si>
  <si>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</si>
  <si>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</si>
  <si>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</si>
  <si>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</si>
  <si>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</si>
  <si>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</si>
  <si>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</si>
  <si>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</si>
  <si>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</si>
  <si>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</si>
  <si>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</si>
  <si>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</si>
  <si>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</si>
  <si>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</si>
  <si>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</si>
  <si>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</si>
  <si>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</si>
  <si>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</si>
  <si>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</si>
  <si>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</si>
  <si>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</si>
  <si>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</si>
  <si>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</si>
  <si>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</si>
  <si>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</si>
  <si>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</si>
  <si>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</si>
  <si>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</si>
  <si>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</si>
  <si>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</si>
  <si>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</si>
  <si>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</si>
  <si>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</si>
  <si>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</si>
  <si>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</si>
  <si>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</si>
  <si>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</si>
  <si>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</si>
  <si>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</si>
  <si>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</si>
  <si>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</si>
  <si>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</si>
  <si>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</si>
  <si>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</si>
  <si>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</si>
  <si>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</si>
  <si>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</si>
  <si>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</si>
  <si>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</si>
  <si>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</si>
  <si>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</si>
  <si>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</si>
  <si>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</si>
  <si>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</si>
  <si>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</si>
  <si>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</si>
  <si>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</si>
  <si>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</si>
  <si>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</si>
  <si>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</si>
  <si>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</si>
  <si>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</si>
  <si>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</si>
  <si>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</si>
  <si>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</si>
  <si>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</si>
  <si>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</si>
  <si>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</si>
  <si>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</si>
  <si>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</si>
  <si>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</si>
  <si>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</si>
  <si>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</si>
  <si>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</si>
  <si>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</si>
  <si>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</si>
  <si>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</si>
  <si>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</si>
  <si>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</si>
  <si>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</si>
  <si>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</si>
  <si>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</si>
  <si>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</si>
  <si>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</si>
  <si>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</si>
  <si>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</si>
  <si>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</si>
  <si>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</si>
  <si>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</si>
  <si>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</si>
  <si>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</si>
  <si>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</si>
  <si>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</si>
  <si>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</si>
  <si>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</si>
  <si>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</si>
  <si>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</si>
  <si>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</si>
  <si>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</si>
  <si>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</si>
  <si>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</si>
  <si>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</si>
  <si>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</si>
  <si>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</si>
  <si>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</si>
  <si>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</si>
  <si>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</si>
  <si>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</si>
  <si>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</si>
  <si>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</si>
  <si>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</si>
  <si>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</si>
  <si>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</si>
  <si>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</si>
  <si>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</si>
  <si>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</si>
  <si>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</si>
  <si>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</si>
  <si>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</si>
  <si>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</si>
  <si>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</si>
  <si>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</si>
  <si>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</si>
  <si>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</si>
  <si>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</si>
  <si>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</si>
  <si>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</si>
  <si>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</si>
  <si>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</si>
  <si>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</si>
  <si>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</si>
  <si>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</si>
  <si>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</si>
  <si>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</si>
  <si>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</si>
  <si>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</si>
  <si>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</si>
  <si>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</si>
  <si>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</si>
  <si>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</si>
  <si>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</si>
  <si>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</si>
  <si>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</si>
  <si>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</si>
  <si>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</si>
  <si>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</si>
  <si>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</si>
  <si>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</si>
  <si>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</si>
  <si>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</si>
  <si>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</si>
  <si>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</si>
  <si>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</si>
  <si>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</si>
  <si>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</si>
  <si>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</si>
  <si>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</si>
  <si>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</si>
  <si>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</si>
  <si>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</si>
  <si>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</si>
  <si>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</si>
  <si>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</si>
  <si>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</si>
  <si>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</si>
  <si>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</si>
  <si>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</si>
  <si>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</si>
  <si>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</si>
  <si>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</si>
  <si>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</si>
  <si>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</si>
  <si>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</si>
  <si>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</si>
  <si>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</si>
  <si>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</si>
  <si>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</si>
  <si>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</si>
  <si>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</si>
  <si>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</si>
  <si>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</si>
  <si>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</si>
  <si>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</si>
  <si>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</si>
  <si>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</si>
  <si>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</si>
  <si>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</si>
  <si>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</si>
  <si>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</si>
  <si>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</si>
  <si>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</si>
  <si>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</si>
  <si>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</si>
  <si>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</si>
  <si>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</si>
  <si>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</si>
  <si>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</si>
  <si>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</si>
  <si>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</si>
  <si>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</si>
  <si>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</si>
  <si>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</si>
  <si>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</si>
  <si>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</si>
  <si>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</si>
  <si>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</si>
  <si>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</si>
  <si>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</si>
  <si>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</si>
  <si>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</si>
  <si>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</si>
  <si>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</si>
  <si>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</si>
  <si>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</si>
  <si>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</si>
  <si>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</si>
  <si>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</si>
  <si>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</si>
  <si>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</si>
  <si>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</si>
  <si>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</si>
  <si>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</si>
  <si>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</si>
  <si>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</si>
  <si>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</si>
  <si>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</si>
  <si>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</si>
  <si>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</si>
  <si>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</si>
  <si>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</si>
  <si>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</si>
  <si>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</si>
  <si>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</si>
  <si>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</si>
  <si>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</si>
  <si>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</si>
  <si>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</si>
  <si>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</si>
  <si>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</si>
  <si>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</si>
  <si>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</si>
  <si>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</si>
  <si>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</si>
  <si>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</si>
  <si>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</si>
  <si>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</si>
  <si>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</si>
  <si>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</si>
  <si>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</si>
  <si>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</si>
  <si>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</si>
  <si>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</si>
  <si>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</si>
  <si>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</si>
  <si>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</si>
  <si>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</si>
  <si>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</si>
  <si>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</si>
  <si>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</si>
  <si>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</si>
  <si>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</si>
  <si>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</si>
  <si>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</si>
  <si>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</si>
  <si>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</si>
  <si>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</si>
  <si>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</si>
  <si>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</si>
  <si>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</si>
  <si>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</si>
  <si>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</si>
  <si>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</si>
  <si>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</si>
  <si>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</si>
  <si>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</si>
  <si>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</si>
  <si>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</si>
  <si>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</si>
  <si>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</si>
  <si>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</si>
  <si>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</si>
  <si>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</si>
  <si>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</si>
  <si>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</si>
  <si>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</si>
  <si>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</si>
  <si>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</si>
  <si>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</si>
  <si>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</si>
  <si>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</si>
  <si>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</si>
  <si>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</si>
  <si>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</si>
  <si>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</si>
  <si>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</si>
  <si>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</si>
  <si>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</si>
  <si>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</si>
  <si>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</si>
  <si>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</si>
  <si>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</si>
  <si>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</si>
  <si>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</si>
  <si>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</si>
  <si>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</si>
  <si>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</si>
  <si>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</si>
  <si>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</si>
  <si>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</si>
  <si>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</si>
  <si>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</si>
  <si>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</si>
  <si>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</si>
  <si>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</si>
  <si>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</si>
  <si>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</si>
  <si>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</si>
  <si>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</si>
  <si>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</si>
  <si>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</si>
  <si>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</si>
  <si>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</si>
  <si>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</si>
  <si>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</si>
  <si>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</si>
  <si>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</si>
  <si>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</si>
  <si>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</si>
  <si>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</si>
  <si>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</si>
  <si>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</si>
  <si>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</si>
  <si>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</si>
  <si>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</si>
  <si>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</si>
  <si>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</si>
  <si>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</si>
  <si>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</si>
  <si>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</si>
  <si>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</si>
  <si>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</si>
  <si>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</si>
  <si>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</si>
  <si>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</si>
  <si>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</si>
  <si>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</si>
  <si>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</si>
  <si>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</si>
  <si>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</si>
  <si>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</si>
  <si>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</si>
  <si>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</si>
  <si>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</si>
  <si>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</si>
  <si>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</si>
  <si>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</si>
  <si>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</si>
  <si>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</si>
  <si>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</si>
  <si>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</si>
  <si>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</si>
  <si>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</si>
  <si>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</si>
  <si>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</si>
  <si>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</si>
  <si>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</si>
  <si>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</si>
  <si>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</si>
  <si>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</si>
  <si>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</si>
  <si>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</si>
  <si>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</si>
  <si>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</si>
  <si>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</si>
  <si>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</si>
  <si>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</si>
  <si>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</si>
  <si>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</si>
  <si>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</si>
  <si>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</si>
  <si>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</si>
  <si>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</si>
  <si>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</si>
  <si>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</si>
  <si>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</si>
  <si>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</si>
  <si>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</si>
  <si>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</si>
  <si>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</si>
  <si>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</si>
  <si>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</si>
  <si>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</si>
  <si>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</si>
  <si>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</si>
  <si>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</si>
  <si>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</si>
  <si>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</si>
  <si>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</si>
  <si>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</si>
  <si>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</si>
  <si>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</si>
  <si>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</si>
  <si>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</si>
  <si>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</si>
  <si>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</si>
  <si>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</si>
  <si>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</si>
  <si>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</si>
  <si>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</si>
  <si>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</si>
  <si>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</si>
  <si>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</si>
  <si>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</si>
  <si>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</si>
  <si>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</si>
  <si>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</si>
  <si>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</si>
  <si>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</si>
  <si>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</si>
  <si>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</si>
  <si>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</si>
  <si>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</si>
  <si>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</si>
  <si>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</si>
  <si>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</si>
  <si>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</si>
  <si>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</si>
  <si>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</si>
  <si>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</si>
  <si>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</si>
  <si>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</si>
  <si>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</si>
  <si>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</si>
  <si>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</si>
  <si>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</si>
  <si>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</si>
  <si>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</si>
  <si>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</si>
  <si>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</si>
  <si>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</si>
  <si>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</si>
  <si>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</si>
  <si>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</si>
  <si>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</si>
  <si>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</si>
  <si>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</si>
  <si>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</si>
  <si>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</si>
  <si>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</si>
  <si>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</si>
  <si>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</si>
  <si>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</si>
  <si>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</si>
  <si>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</si>
  <si>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</si>
  <si>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</si>
  <si>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</si>
  <si>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</si>
  <si>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</si>
  <si>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</si>
  <si>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</si>
  <si>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</si>
  <si>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</si>
  <si>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</si>
  <si>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</si>
  <si>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</si>
  <si>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</si>
  <si>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</si>
  <si>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</si>
  <si>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</si>
  <si>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</si>
  <si>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</si>
  <si>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</si>
  <si>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</si>
  <si>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</si>
  <si>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</si>
  <si>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</si>
  <si>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</si>
  <si>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</si>
  <si>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</si>
  <si>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</si>
  <si>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</si>
  <si>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</si>
  <si>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</si>
  <si>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</si>
  <si>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</si>
  <si>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</si>
  <si>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</si>
  <si>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</si>
  <si>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</si>
  <si>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</si>
  <si>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</si>
  <si>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</si>
  <si>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</si>
  <si>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</si>
  <si>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</si>
  <si>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</si>
  <si>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</si>
  <si>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</si>
  <si>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</si>
  <si>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</si>
  <si>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</si>
  <si>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</si>
  <si>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</si>
  <si>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</si>
  <si>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</si>
  <si>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</si>
  <si>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</si>
  <si>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</si>
  <si>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</si>
  <si>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</si>
  <si>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</si>
  <si>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</si>
  <si>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</si>
  <si>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</si>
  <si>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</si>
  <si>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</si>
  <si>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</si>
  <si>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</si>
  <si>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</si>
  <si>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</si>
  <si>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</si>
  <si>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</si>
  <si>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</si>
  <si>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</si>
  <si>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</si>
  <si>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</si>
  <si>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</si>
  <si>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</si>
  <si>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</si>
  <si>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</si>
  <si>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</si>
  <si>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</si>
  <si>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</si>
  <si>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</si>
  <si>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</si>
  <si>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</si>
  <si>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</si>
  <si>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</si>
  <si>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</si>
  <si>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</si>
  <si>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</si>
  <si>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</si>
  <si>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</si>
  <si>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</si>
  <si>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</si>
  <si>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</si>
  <si>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</si>
  <si>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</si>
  <si>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</si>
  <si>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</si>
  <si>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</si>
  <si>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</si>
  <si>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</si>
  <si>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</si>
  <si>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</si>
  <si>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</si>
  <si>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</si>
  <si>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</si>
  <si>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</si>
  <si>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</si>
  <si>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</si>
  <si>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</si>
  <si>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</si>
  <si>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</si>
  <si>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</si>
  <si>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</si>
  <si>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</si>
  <si>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</si>
  <si>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</si>
  <si>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</si>
  <si>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</si>
  <si>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</si>
  <si>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</si>
  <si>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</si>
  <si>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</si>
  <si>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</si>
  <si>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</si>
  <si>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</si>
  <si>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</si>
  <si>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</si>
  <si>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</si>
  <si>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</si>
  <si>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</si>
  <si>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</si>
  <si>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</si>
  <si>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</si>
  <si>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</si>
  <si>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</si>
  <si>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</si>
  <si>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</si>
  <si>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</si>
  <si>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</si>
  <si>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</si>
  <si>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</si>
  <si>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</si>
  <si>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</si>
  <si>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</si>
  <si>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</si>
  <si>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</si>
  <si>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</si>
  <si>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</si>
  <si>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</si>
  <si>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</si>
  <si>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</si>
  <si>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</si>
  <si>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</si>
  <si>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</si>
  <si>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</si>
  <si>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</si>
  <si>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</si>
  <si>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</si>
  <si>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</si>
  <si>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</si>
  <si>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</si>
  <si>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</si>
  <si>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</si>
  <si>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</si>
  <si>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</si>
  <si>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</si>
  <si>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</si>
  <si>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</si>
  <si>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</si>
  <si>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</si>
  <si>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</si>
  <si>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</si>
  <si>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</si>
  <si>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</si>
  <si>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</si>
  <si>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</si>
  <si>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</si>
  <si>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</si>
  <si>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</si>
  <si>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</si>
  <si>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</si>
  <si>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</si>
  <si>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</si>
  <si>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</si>
  <si>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</si>
  <si>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</si>
  <si>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</si>
  <si>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</si>
  <si>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</si>
  <si>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</si>
  <si>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</si>
  <si>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</si>
  <si>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</si>
  <si>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</si>
  <si>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</si>
  <si>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</si>
  <si>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</si>
  <si>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</si>
  <si>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</si>
  <si>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</si>
  <si>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</si>
  <si>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</si>
  <si>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</si>
  <si>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</si>
  <si>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</si>
  <si>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</si>
  <si>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</si>
  <si>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</si>
  <si>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</si>
  <si>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</si>
  <si>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</si>
  <si>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</si>
  <si>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</si>
  <si>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</si>
  <si>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</si>
  <si>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</si>
  <si>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</si>
  <si>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</si>
  <si>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</si>
  <si>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</si>
  <si>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</si>
  <si>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</si>
  <si>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</si>
  <si>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</si>
  <si>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</si>
  <si>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</si>
  <si>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</si>
  <si>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</si>
  <si>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</si>
  <si>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</si>
  <si>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</si>
  <si>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</si>
  <si>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</si>
  <si>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</si>
  <si>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</si>
  <si>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</si>
  <si>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</si>
  <si>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</si>
  <si>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</si>
  <si>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</si>
  <si>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</si>
  <si>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</si>
  <si>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</si>
  <si>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</si>
  <si>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</si>
  <si>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</si>
  <si>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</si>
  <si>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</si>
  <si>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</si>
  <si>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</si>
  <si>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</si>
  <si>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</si>
  <si>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</si>
  <si>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</si>
  <si>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</si>
  <si>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</si>
  <si>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</si>
  <si>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</si>
  <si>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</si>
  <si>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</si>
  <si>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</si>
  <si>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</si>
  <si>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</si>
  <si>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</si>
  <si>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</si>
  <si>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</si>
  <si>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</si>
  <si>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</si>
  <si>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</si>
  <si>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</si>
  <si>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</si>
  <si>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</si>
  <si>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</si>
  <si>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</si>
  <si>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</si>
  <si>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</si>
  <si>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</si>
  <si>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</si>
  <si>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</si>
  <si>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</si>
  <si>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</si>
  <si>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</si>
  <si>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</si>
  <si>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</si>
  <si>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</si>
  <si>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</si>
  <si>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</si>
  <si>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</si>
  <si>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</si>
  <si>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</si>
  <si>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</si>
  <si>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</si>
  <si>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</si>
  <si>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</si>
  <si>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</si>
  <si>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</si>
  <si>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</si>
  <si>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</si>
  <si>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</si>
  <si>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</si>
  <si>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</si>
  <si>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</si>
  <si>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</si>
  <si>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</si>
  <si>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</si>
  <si>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</si>
  <si>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</si>
  <si>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</si>
  <si>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</si>
  <si>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</si>
  <si>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</si>
  <si>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</si>
  <si>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</si>
  <si>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</si>
  <si>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</si>
  <si>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</si>
  <si>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</si>
  <si>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</si>
  <si>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</si>
  <si>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</si>
  <si>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</si>
  <si>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</si>
  <si>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</si>
  <si>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</si>
  <si>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</si>
  <si>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</si>
  <si>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</si>
  <si>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</si>
  <si>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</si>
  <si>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</si>
  <si>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</si>
  <si>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</si>
  <si>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</si>
  <si>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</si>
  <si>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</si>
  <si>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</si>
  <si>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</si>
  <si>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</si>
  <si>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</si>
  <si>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</si>
  <si>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</si>
  <si>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</si>
  <si>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</si>
  <si>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</si>
  <si>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</si>
  <si>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</si>
  <si>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</si>
  <si>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</si>
  <si>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</si>
  <si>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</si>
  <si>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</si>
  <si>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</si>
  <si>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</si>
  <si>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</si>
  <si>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</si>
  <si>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</si>
  <si>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</si>
  <si>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</si>
  <si>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</si>
  <si>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</si>
  <si>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</si>
  <si>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</si>
  <si>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</si>
  <si>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</si>
  <si>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</si>
  <si>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</si>
  <si>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</si>
  <si>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</si>
  <si>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</si>
  <si>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</si>
  <si>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</si>
  <si>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</si>
  <si>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</si>
  <si>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</si>
  <si>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</si>
  <si>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</si>
  <si>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</si>
  <si>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</si>
  <si>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</si>
  <si>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</si>
  <si>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</si>
  <si>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</si>
  <si>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</si>
  <si>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</si>
  <si>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</si>
  <si>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</si>
  <si>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</si>
  <si>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</si>
  <si>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</si>
  <si>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</si>
  <si>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</si>
  <si>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</si>
  <si>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</si>
  <si>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</si>
  <si>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</si>
  <si>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</si>
  <si>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</si>
  <si>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</si>
  <si>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</si>
  <si>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</si>
  <si>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</si>
  <si>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</si>
  <si>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</si>
  <si>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</si>
  <si>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</si>
  <si>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</si>
  <si>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</si>
  <si>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</si>
  <si>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</si>
  <si>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</si>
  <si>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</si>
  <si>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</si>
  <si>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</si>
  <si>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</si>
  <si>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</si>
  <si>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</si>
  <si>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</si>
  <si>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</si>
  <si>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</si>
  <si>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</si>
  <si>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</si>
  <si>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</si>
  <si>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</si>
  <si>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</si>
  <si>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</si>
  <si>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</si>
  <si>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</si>
  <si>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</si>
  <si>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</si>
  <si>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</si>
  <si>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</si>
  <si>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</si>
  <si>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</si>
  <si>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</si>
  <si>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</si>
  <si>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</si>
  <si>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</si>
  <si>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</si>
  <si>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</si>
  <si>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</si>
  <si>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</si>
  <si>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</si>
  <si>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</si>
  <si>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</si>
  <si>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</si>
  <si>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</si>
  <si>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</si>
  <si>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</si>
  <si>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</si>
  <si>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</si>
  <si>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</si>
  <si>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</si>
  <si>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</si>
  <si>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</si>
  <si>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</si>
  <si>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</si>
  <si>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</si>
  <si>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</si>
  <si>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</si>
  <si>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</si>
  <si>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</si>
  <si>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</si>
  <si>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</si>
  <si>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</si>
  <si>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</si>
  <si>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</si>
  <si>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</si>
  <si>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</si>
  <si>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</si>
  <si>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</si>
  <si>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</si>
  <si>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</si>
  <si>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</si>
  <si>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</si>
  <si>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</si>
  <si>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</si>
  <si>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</si>
  <si>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</si>
  <si>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</si>
  <si>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</si>
  <si>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</si>
  <si>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</si>
  <si>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</si>
  <si>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</si>
  <si>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</si>
  <si>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</si>
  <si>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</si>
  <si>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</si>
  <si>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</si>
  <si>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</si>
  <si>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</si>
  <si>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</si>
  <si>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</si>
  <si>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</si>
  <si>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</si>
  <si>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</si>
  <si>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</si>
  <si>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</si>
  <si>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</si>
  <si>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</si>
  <si>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</si>
  <si>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</si>
  <si>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</si>
  <si>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</si>
  <si>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</si>
  <si>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</si>
  <si>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</si>
  <si>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</si>
  <si>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</si>
  <si>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</si>
  <si>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</si>
  <si>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</si>
  <si>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</si>
  <si>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</si>
  <si>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</si>
  <si>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</si>
  <si>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</si>
  <si>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</si>
  <si>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</si>
  <si>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</si>
  <si>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</si>
  <si>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</si>
  <si>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</si>
  <si>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</si>
  <si>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</si>
  <si>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</si>
  <si>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</si>
  <si>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</si>
  <si>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</si>
  <si>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</si>
  <si>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</si>
  <si>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</si>
  <si>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</si>
  <si>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</si>
  <si>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</si>
  <si>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</si>
  <si>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</si>
  <si>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</si>
  <si>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</si>
  <si>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</si>
  <si>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</si>
  <si>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</si>
  <si>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</si>
  <si>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</si>
  <si>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</si>
  <si>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</si>
  <si>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</si>
  <si>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</si>
  <si>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</si>
  <si>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</si>
  <si>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</si>
  <si>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</si>
  <si>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</si>
  <si>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</si>
  <si>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</si>
  <si>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</si>
  <si>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</si>
  <si>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</si>
  <si>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</si>
  <si>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</si>
  <si>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</si>
  <si>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</si>
  <si>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</si>
  <si>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</si>
  <si>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</si>
  <si>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</si>
  <si>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</si>
  <si>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</si>
  <si>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</si>
  <si>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</si>
  <si>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</si>
  <si>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</si>
  <si>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</si>
  <si>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</si>
  <si>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</si>
  <si>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</si>
  <si>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</si>
  <si>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</si>
  <si>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</si>
  <si>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</si>
  <si>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</si>
  <si>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</si>
  <si>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</si>
  <si>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</si>
  <si>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</si>
  <si>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</si>
  <si>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</si>
  <si>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</si>
  <si>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</si>
  <si>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</si>
  <si>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</si>
  <si>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</si>
  <si>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</si>
  <si>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</si>
  <si>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</si>
  <si>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</si>
  <si>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</si>
  <si>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</si>
  <si>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</si>
  <si>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</si>
  <si>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</si>
  <si>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</si>
  <si>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</si>
  <si>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</si>
  <si>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</si>
  <si>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</si>
  <si>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</si>
  <si>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</si>
  <si>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</si>
  <si>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</si>
  <si>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</si>
  <si>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</si>
  <si>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</si>
  <si>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</si>
  <si>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</si>
  <si>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</si>
  <si>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</si>
  <si>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</si>
  <si>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</si>
  <si>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</si>
  <si>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</si>
  <si>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</si>
  <si>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</si>
  <si>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</si>
  <si>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</si>
  <si>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</si>
  <si>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</si>
  <si>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</si>
  <si>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</si>
  <si>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</si>
  <si>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</si>
  <si>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</si>
  <si>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</si>
  <si>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</si>
  <si>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</si>
  <si>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</si>
  <si>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</si>
  <si>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</si>
  <si>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</si>
  <si>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</si>
  <si>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</si>
  <si>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</si>
  <si>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</si>
  <si>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</si>
  <si>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</si>
  <si>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</si>
  <si>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</si>
  <si>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</si>
  <si>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</si>
  <si>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</si>
  <si>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</si>
  <si>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</si>
  <si>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</si>
  <si>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</si>
  <si>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</si>
  <si>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</si>
  <si>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</si>
  <si>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</si>
  <si>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</si>
  <si>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</si>
  <si>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</si>
  <si>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</si>
  <si>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</si>
  <si>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</si>
  <si>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</si>
  <si>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</si>
  <si>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</si>
  <si>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</si>
  <si>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</si>
  <si>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</si>
  <si>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</si>
  <si>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</si>
  <si>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</si>
  <si>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</si>
  <si>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</si>
  <si>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</si>
  <si>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</si>
  <si>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</si>
  <si>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</si>
  <si>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</si>
  <si>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</si>
  <si>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</si>
  <si>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</si>
  <si>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</si>
  <si>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</si>
  <si>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</si>
  <si>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</si>
  <si>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</si>
  <si>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</si>
  <si>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</si>
  <si>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</si>
  <si>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</si>
  <si>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</si>
  <si>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</si>
  <si>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</si>
  <si>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</si>
  <si>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</si>
  <si>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</si>
  <si>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</si>
  <si>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</si>
  <si>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</si>
  <si>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</si>
  <si>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</si>
  <si>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</si>
  <si>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</si>
  <si>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</si>
  <si>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</si>
  <si>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</si>
  <si>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</si>
  <si>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</si>
  <si>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</si>
  <si>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</si>
  <si>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</si>
  <si>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</si>
  <si>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</si>
  <si>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</si>
  <si>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</si>
  <si>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</si>
  <si>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</si>
  <si>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</si>
  <si>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</si>
  <si>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</si>
  <si>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</si>
  <si>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</si>
  <si>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</si>
  <si>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</si>
  <si>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</si>
  <si>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</si>
  <si>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</si>
  <si>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</si>
  <si>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</si>
  <si>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</si>
  <si>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</si>
  <si>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</si>
  <si>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</si>
  <si>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</si>
  <si>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</si>
  <si>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</si>
  <si>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</si>
  <si>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</si>
  <si>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</si>
  <si>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</si>
  <si>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</si>
  <si>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</si>
  <si>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</si>
  <si>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</si>
  <si>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</si>
  <si>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</si>
  <si>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</si>
  <si>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</si>
  <si>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</si>
  <si>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</si>
  <si>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</si>
  <si>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</si>
  <si>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</si>
  <si>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</si>
  <si>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</si>
  <si>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</si>
  <si>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</si>
  <si>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</si>
  <si>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</si>
  <si>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</si>
  <si>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</si>
  <si>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</si>
  <si>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</si>
  <si>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</si>
  <si>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</si>
  <si>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</si>
  <si>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</si>
  <si>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</si>
  <si>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</si>
  <si>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</si>
  <si>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</si>
  <si>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</si>
  <si>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</si>
  <si>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</si>
  <si>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</si>
  <si>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</si>
  <si>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</si>
  <si>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</si>
  <si>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</si>
  <si>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</si>
  <si>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</si>
  <si>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</si>
  <si>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</si>
  <si>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</si>
  <si>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</si>
  <si>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</si>
  <si>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</si>
  <si>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</si>
  <si>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</si>
  <si>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</si>
  <si>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</si>
  <si>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</si>
  <si>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</si>
  <si>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</si>
  <si>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</si>
  <si>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</si>
  <si>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</si>
  <si>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</si>
  <si>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</si>
  <si>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</si>
  <si>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</si>
  <si>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</si>
  <si>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</si>
  <si>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</si>
  <si>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</si>
  <si>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</si>
  <si>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</si>
  <si>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</si>
  <si>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</si>
  <si>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</si>
  <si>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</si>
  <si>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</si>
  <si>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</si>
  <si>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</si>
  <si>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</si>
  <si>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</si>
  <si>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</si>
  <si>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</si>
  <si>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</si>
  <si>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</si>
  <si>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</si>
  <si>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</si>
  <si>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</si>
  <si>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</si>
  <si>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</si>
  <si>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</si>
  <si>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</si>
  <si>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</si>
  <si>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</si>
  <si>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</si>
  <si>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</si>
  <si>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</si>
  <si>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</si>
  <si>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</si>
  <si>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</si>
  <si>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</si>
  <si>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</si>
  <si>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</si>
  <si>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</si>
  <si>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</si>
  <si>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</si>
  <si>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</si>
  <si>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</si>
  <si>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</si>
  <si>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</si>
  <si>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</si>
  <si>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</si>
  <si>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</si>
  <si>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</si>
  <si>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</si>
  <si>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</si>
  <si>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</si>
  <si>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</si>
  <si>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</si>
  <si>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</si>
  <si>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</si>
  <si>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</si>
  <si>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</si>
  <si>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</si>
  <si>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</si>
  <si>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</si>
  <si>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</si>
  <si>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</si>
  <si>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</si>
  <si>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</si>
  <si>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</si>
  <si>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</si>
  <si>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</si>
  <si>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</si>
  <si>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</si>
  <si>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</si>
  <si>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</si>
  <si>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</si>
  <si>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</si>
  <si>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</si>
  <si>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</si>
  <si>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</si>
  <si>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</si>
  <si>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</si>
  <si>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</si>
  <si>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</si>
  <si>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</si>
  <si>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</si>
  <si>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</si>
  <si>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</si>
  <si>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</si>
  <si>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</si>
  <si>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</si>
  <si>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</si>
  <si>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</si>
  <si>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</si>
  <si>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</si>
  <si>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</si>
  <si>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</si>
  <si>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</si>
  <si>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</si>
  <si>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</si>
  <si>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</si>
  <si>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</si>
  <si>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</si>
  <si>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</si>
  <si>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</si>
  <si>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</si>
  <si>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</si>
  <si>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</si>
  <si>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</si>
  <si>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</si>
  <si>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</si>
  <si>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</si>
  <si>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</si>
  <si>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</si>
  <si>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</si>
  <si>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</si>
  <si>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</si>
  <si>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</si>
  <si>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</si>
  <si>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</si>
  <si>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</si>
  <si>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</si>
  <si>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</si>
  <si>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</si>
  <si>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</si>
  <si>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</si>
  <si>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</si>
  <si>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</si>
  <si>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</si>
  <si>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</si>
  <si>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</si>
  <si>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</si>
  <si>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</si>
  <si>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</si>
  <si>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</si>
  <si>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</si>
  <si>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</si>
  <si>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</si>
  <si>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</si>
  <si>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</si>
  <si>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</si>
  <si>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</si>
  <si>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</si>
  <si>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</si>
  <si>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</si>
  <si>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</si>
  <si>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</si>
  <si>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</si>
  <si>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</si>
  <si>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</si>
  <si>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</si>
  <si>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</si>
  <si>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</si>
  <si>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</si>
  <si>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</si>
  <si>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</si>
  <si>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</si>
  <si>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</si>
  <si>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</si>
  <si>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</si>
  <si>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</si>
  <si>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</si>
  <si>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</si>
  <si>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</si>
  <si>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</si>
  <si>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</si>
  <si>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</si>
  <si>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</si>
  <si>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</si>
  <si>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</si>
  <si>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</si>
  <si>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</si>
  <si>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</si>
  <si>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</si>
  <si>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</si>
  <si>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</si>
  <si>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</si>
  <si>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</si>
  <si>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</si>
  <si>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</si>
  <si>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</si>
  <si>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</si>
  <si>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</si>
  <si>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</si>
  <si>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</si>
  <si>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</si>
  <si>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</si>
  <si>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</si>
  <si>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</si>
  <si>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</si>
  <si>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</si>
  <si>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</si>
  <si>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</si>
  <si>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</si>
  <si>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</si>
  <si>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</si>
  <si>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</si>
  <si>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</si>
  <si>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</si>
  <si>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</si>
  <si>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</si>
  <si>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</si>
  <si>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</si>
  <si>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</si>
  <si>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</si>
  <si>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</si>
  <si>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</si>
  <si>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</si>
  <si>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</si>
  <si>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</si>
  <si>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</si>
  <si>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</si>
  <si>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</si>
  <si>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</si>
  <si>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</si>
  <si>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</si>
  <si>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</si>
  <si>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</si>
  <si>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</si>
  <si>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</si>
  <si>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</si>
  <si>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</si>
  <si>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</si>
  <si>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</si>
  <si>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</si>
  <si>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</si>
  <si>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</si>
  <si>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</si>
  <si>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</si>
  <si>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</si>
  <si>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</si>
  <si>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</si>
  <si>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</si>
  <si>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</si>
  <si>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</si>
  <si>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</si>
  <si>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</si>
  <si>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</si>
  <si>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</si>
  <si>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</si>
  <si>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</si>
  <si>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</si>
  <si>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</si>
  <si>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</si>
  <si>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</si>
  <si>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</si>
  <si>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</si>
  <si>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</si>
  <si>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</si>
  <si>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</si>
  <si>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</si>
  <si>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</si>
  <si>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</si>
  <si>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</si>
  <si>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</si>
  <si>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</si>
  <si>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</si>
  <si>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</si>
  <si>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</si>
  <si>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</si>
  <si>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</si>
  <si>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</si>
  <si>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</si>
  <si>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</si>
  <si>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</si>
  <si>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</si>
  <si>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</si>
  <si>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</si>
  <si>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</si>
  <si>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</si>
  <si>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</si>
  <si>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</si>
  <si>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</si>
  <si>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</si>
  <si>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</si>
  <si>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</si>
  <si>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</si>
  <si>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</si>
  <si>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</si>
  <si>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</si>
  <si>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</si>
  <si>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</si>
  <si>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</si>
  <si>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</si>
  <si>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</si>
  <si>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</si>
  <si>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</si>
  <si>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</si>
  <si>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</si>
  <si>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</si>
  <si>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</si>
  <si>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</si>
  <si>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</si>
  <si>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</si>
  <si>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</si>
  <si>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</si>
  <si>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</si>
  <si>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</si>
  <si>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</si>
  <si>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</si>
  <si>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</si>
  <si>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</si>
  <si>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</si>
  <si>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</si>
  <si>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</si>
  <si>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</si>
  <si>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</si>
  <si>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</si>
  <si>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</si>
  <si>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</si>
  <si>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</si>
  <si>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</si>
  <si>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</si>
  <si>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</si>
  <si>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</si>
  <si>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</si>
  <si>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</si>
  <si>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</si>
  <si>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</si>
  <si>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</si>
  <si>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</si>
  <si>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</si>
  <si>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</si>
  <si>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</si>
  <si>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</si>
  <si>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</si>
  <si>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</si>
  <si>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</si>
  <si>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</si>
  <si>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</si>
  <si>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</si>
  <si>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</si>
  <si>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</si>
  <si>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</si>
  <si>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</si>
  <si>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</si>
  <si>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</si>
  <si>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</si>
  <si>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</si>
  <si>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</si>
  <si>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</si>
  <si>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</si>
  <si>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</si>
  <si>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</si>
  <si>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</si>
  <si>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</si>
  <si>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</si>
  <si>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</si>
  <si>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</si>
  <si>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</si>
  <si>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</si>
  <si>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</si>
  <si>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</si>
  <si>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</si>
  <si>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</si>
  <si>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</si>
  <si>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</si>
  <si>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</si>
  <si>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</si>
  <si>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</si>
  <si>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</si>
  <si>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</si>
  <si>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</si>
  <si>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</si>
  <si>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</si>
  <si>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</si>
  <si>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</si>
  <si>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</si>
  <si>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</si>
  <si>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</si>
  <si>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</si>
  <si>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</si>
  <si>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</si>
  <si>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</si>
  <si>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</si>
  <si>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</si>
  <si>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</si>
  <si>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</si>
  <si>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</si>
  <si>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</si>
  <si>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</si>
  <si>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</si>
  <si>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</si>
  <si>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</si>
  <si>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</si>
  <si>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</si>
  <si>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</si>
  <si>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</si>
  <si>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</si>
  <si>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</si>
  <si>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</si>
  <si>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</si>
  <si>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</si>
  <si>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</si>
  <si>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</si>
  <si>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</si>
  <si>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</si>
  <si>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</si>
  <si>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</si>
  <si>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</si>
  <si>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</si>
  <si>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</si>
  <si>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</si>
  <si>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</si>
  <si>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</si>
  <si>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</si>
  <si>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</si>
  <si>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</si>
  <si>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</si>
  <si>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</si>
  <si>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</si>
  <si>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</si>
  <si>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</si>
  <si>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</si>
  <si>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</si>
  <si>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</si>
  <si>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</si>
  <si>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</si>
  <si>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</si>
  <si>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</si>
  <si>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</si>
  <si>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</si>
  <si>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</si>
  <si>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</si>
  <si>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</si>
  <si>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</si>
  <si>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</si>
  <si>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</si>
  <si>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</si>
  <si>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</si>
  <si>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</si>
  <si>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</si>
  <si>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</si>
  <si>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</si>
  <si>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</si>
  <si>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</si>
  <si>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</si>
  <si>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</si>
  <si>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</si>
  <si>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</si>
  <si>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</si>
  <si>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</si>
  <si>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</si>
  <si>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</si>
  <si>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</si>
  <si>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</si>
  <si>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</si>
  <si>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</si>
  <si>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</si>
  <si>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</si>
  <si>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</si>
  <si>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</si>
  <si>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</si>
  <si>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</si>
  <si>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</si>
  <si>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</si>
  <si>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</si>
  <si>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</si>
  <si>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</si>
  <si>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</si>
  <si>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</si>
  <si>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</si>
  <si>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</si>
  <si>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</si>
  <si>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</si>
  <si>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</si>
  <si>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</si>
  <si>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</si>
  <si>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</si>
  <si>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</si>
  <si>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</si>
  <si>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</si>
  <si>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</si>
  <si>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</si>
  <si>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</si>
  <si>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</si>
  <si>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</si>
  <si>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</si>
  <si>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</si>
  <si>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</si>
  <si>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</si>
  <si>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</si>
  <si>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</si>
  <si>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</si>
  <si>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</si>
  <si>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</si>
  <si>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</si>
  <si>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</si>
  <si>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</si>
  <si>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</si>
  <si>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</si>
  <si>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</si>
  <si>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</si>
  <si>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</si>
  <si>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</si>
  <si>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</si>
  <si>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</si>
  <si>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</si>
  <si>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</si>
  <si>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</si>
  <si>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</si>
  <si>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</si>
  <si>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</si>
  <si>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</si>
  <si>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</si>
  <si>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</si>
  <si>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</si>
  <si>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</si>
  <si>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</si>
  <si>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</si>
  <si>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</si>
  <si>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</si>
  <si>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</si>
  <si>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</si>
  <si>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</si>
  <si>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</si>
  <si>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</si>
  <si>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</si>
  <si>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</si>
  <si>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</si>
  <si>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</si>
  <si>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</si>
  <si>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</si>
  <si>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</si>
  <si>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</si>
  <si>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</si>
  <si>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</si>
  <si>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</si>
  <si>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</si>
  <si>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</si>
  <si>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</si>
  <si>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</si>
  <si>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</si>
  <si>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</si>
  <si>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</si>
  <si>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</si>
  <si>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</si>
  <si>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</si>
  <si>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</si>
  <si>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</si>
  <si>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</si>
  <si>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</si>
  <si>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</si>
  <si>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</si>
  <si>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</si>
  <si>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</si>
  <si>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</si>
  <si>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</si>
  <si>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</si>
  <si>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</si>
  <si>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</si>
  <si>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</si>
  <si>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</si>
  <si>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</si>
  <si>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</si>
  <si>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</si>
  <si>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</si>
  <si>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</si>
  <si>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</si>
  <si>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</si>
  <si>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</si>
  <si>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</si>
  <si>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</si>
  <si>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</si>
  <si>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</si>
  <si>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</si>
  <si>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</si>
  <si>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</si>
  <si>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</si>
  <si>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</si>
  <si>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</si>
  <si>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</si>
  <si>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</si>
  <si>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</si>
  <si>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</si>
  <si>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</si>
  <si>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</si>
  <si>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</si>
  <si>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</si>
  <si>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</si>
  <si>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</si>
  <si>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</si>
  <si>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</si>
  <si>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</si>
  <si>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</si>
  <si>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</si>
  <si>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</si>
  <si>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</si>
  <si>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</si>
  <si>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</si>
  <si>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</si>
  <si>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</si>
  <si>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</si>
  <si>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</si>
  <si>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</si>
  <si>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</si>
  <si>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</si>
  <si>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</si>
  <si>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</si>
  <si>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</si>
  <si>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</si>
  <si>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</si>
  <si>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</si>
  <si>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</si>
  <si>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</si>
  <si>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</si>
  <si>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</si>
  <si>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</si>
  <si>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</si>
  <si>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</si>
  <si>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</si>
  <si>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</si>
  <si>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</si>
  <si>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</si>
  <si>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</si>
  <si>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</si>
  <si>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</si>
  <si>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</si>
  <si>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</si>
  <si>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</si>
  <si>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</si>
  <si>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</si>
  <si>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</si>
  <si>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</si>
  <si>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</si>
  <si>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</si>
  <si>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</si>
  <si>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</si>
  <si>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</si>
  <si>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</si>
  <si>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</si>
  <si>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</si>
  <si>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</si>
  <si>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</si>
  <si>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</si>
  <si>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</si>
  <si>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</si>
  <si>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</si>
  <si>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</si>
  <si>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</si>
  <si>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</si>
  <si>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</si>
  <si>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</si>
  <si>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</si>
  <si>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</si>
  <si>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</si>
  <si>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</si>
  <si>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</si>
  <si>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</si>
  <si>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</si>
  <si>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</si>
  <si>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</si>
  <si>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</si>
  <si>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</si>
  <si>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</si>
  <si>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</si>
  <si>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</si>
  <si>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</si>
  <si>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</si>
  <si>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</si>
  <si>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</si>
  <si>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</si>
  <si>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</si>
  <si>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</si>
  <si>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</si>
  <si>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</si>
  <si>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</si>
  <si>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</si>
  <si>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</si>
  <si>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</si>
  <si>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</si>
  <si>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</si>
  <si>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</si>
  <si>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</si>
  <si>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</si>
  <si>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</si>
  <si>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</si>
  <si>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</si>
  <si>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</si>
  <si>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</si>
  <si>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</si>
  <si>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</si>
  <si>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</si>
  <si>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</si>
  <si>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</si>
  <si>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</si>
  <si>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</si>
  <si>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</si>
  <si>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</si>
  <si>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</si>
  <si>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</si>
  <si>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</si>
  <si>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</si>
  <si>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</si>
  <si>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</si>
  <si>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</si>
  <si>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</si>
  <si>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</si>
  <si>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</si>
  <si>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</si>
  <si>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</si>
  <si>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</si>
  <si>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</si>
  <si>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</si>
  <si>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</si>
  <si>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</si>
  <si>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</si>
  <si>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</si>
  <si>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</si>
  <si>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</si>
  <si>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</si>
  <si>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</si>
  <si>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</si>
  <si>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</si>
  <si>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</si>
  <si>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</si>
  <si>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</si>
  <si>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</si>
  <si>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</si>
  <si>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</si>
  <si>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</si>
  <si>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</si>
  <si>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</si>
  <si>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</si>
  <si>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</si>
  <si>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</si>
  <si>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</si>
  <si>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</si>
  <si>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</si>
  <si>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</si>
  <si>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</si>
  <si>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</si>
  <si>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</si>
  <si>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</si>
  <si>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</si>
  <si>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</si>
  <si>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</si>
  <si>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</si>
  <si>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</si>
  <si>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</si>
  <si>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</si>
  <si>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</si>
  <si>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</si>
  <si>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</si>
  <si>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</si>
  <si>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</si>
  <si>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</si>
  <si>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</si>
  <si>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</si>
  <si>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</si>
  <si>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</si>
  <si>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</si>
  <si>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</si>
  <si>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</si>
  <si>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</si>
  <si>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</si>
  <si>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</si>
  <si>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</si>
  <si>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</si>
  <si>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</si>
  <si>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</si>
  <si>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</si>
  <si>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</si>
  <si>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</si>
  <si>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</si>
  <si>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</si>
  <si>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</si>
  <si>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</si>
  <si>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</si>
  <si>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</si>
  <si>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</si>
  <si>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</si>
  <si>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</si>
  <si>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</si>
  <si>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</si>
  <si>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</si>
  <si>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</si>
  <si>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</si>
  <si>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</si>
  <si>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</si>
  <si>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</si>
  <si>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</si>
  <si>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</si>
  <si>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</si>
  <si>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</si>
  <si>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</si>
  <si>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</si>
  <si>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</si>
  <si>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</si>
  <si>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</si>
  <si>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</si>
  <si>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</si>
  <si>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</si>
  <si>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</si>
  <si>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</si>
  <si>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</si>
  <si>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</si>
  <si>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</si>
  <si>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</si>
  <si>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</si>
  <si>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</si>
  <si>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</si>
  <si>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</si>
  <si>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</si>
  <si>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</si>
  <si>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</si>
  <si>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</si>
  <si>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</si>
  <si>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</si>
  <si>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</si>
  <si>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</si>
  <si>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</si>
  <si>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</si>
  <si>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</si>
  <si>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</si>
  <si>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</si>
  <si>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</si>
  <si>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</si>
  <si>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</si>
  <si>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</si>
  <si>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</si>
  <si>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</si>
  <si>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</si>
  <si>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</si>
  <si>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</si>
  <si>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</si>
  <si>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</si>
  <si>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</si>
  <si>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</si>
  <si>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</si>
  <si>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</si>
  <si>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</si>
  <si>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</si>
  <si>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</si>
  <si>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</si>
  <si>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</si>
  <si>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</si>
  <si>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</si>
  <si>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</si>
  <si>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</si>
  <si>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</si>
  <si>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</si>
  <si>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</si>
  <si>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</si>
  <si>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</si>
  <si>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</si>
  <si>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</si>
  <si>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</si>
  <si>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</si>
  <si>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</si>
  <si>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</si>
  <si>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</si>
  <si>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</si>
  <si>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</si>
  <si>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</si>
  <si>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</si>
  <si>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</si>
  <si>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</si>
  <si>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</si>
  <si>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</si>
  <si>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</si>
  <si>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</si>
  <si>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</si>
  <si>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</si>
  <si>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</si>
  <si>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</si>
  <si>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</si>
  <si>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</si>
  <si>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</si>
  <si>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</si>
  <si>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</si>
  <si>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</si>
  <si>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</si>
  <si>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</si>
  <si>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</si>
  <si>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</si>
  <si>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</si>
  <si>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</si>
  <si>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</si>
  <si>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</si>
  <si>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</si>
  <si>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</si>
  <si>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</si>
  <si>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</si>
  <si>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</si>
  <si>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</si>
  <si>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</si>
  <si>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</si>
  <si>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</si>
  <si>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</si>
  <si>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</si>
  <si>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</si>
  <si>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</si>
  <si>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</si>
  <si>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</si>
  <si>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</si>
  <si>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</si>
  <si>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</si>
  <si>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</si>
  <si>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</si>
  <si>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</si>
  <si>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</si>
  <si>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</si>
  <si>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</si>
  <si>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</si>
  <si>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</si>
  <si>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</si>
  <si>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</si>
  <si>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</si>
  <si>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</si>
  <si>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</si>
  <si>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</si>
  <si>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</si>
  <si>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</si>
  <si>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</si>
  <si>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</si>
  <si>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</si>
  <si>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</si>
  <si>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</si>
  <si>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</si>
  <si>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</si>
  <si>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</si>
  <si>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</si>
  <si>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</si>
  <si>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</si>
  <si>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</si>
  <si>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</si>
  <si>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</si>
  <si>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</si>
  <si>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</si>
  <si>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</si>
  <si>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</si>
  <si>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</si>
  <si>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</si>
  <si>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</si>
  <si>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</si>
  <si>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</si>
  <si>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</si>
  <si>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</si>
  <si>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</si>
  <si>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</si>
  <si>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</si>
  <si>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</si>
  <si>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</si>
  <si>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</si>
  <si>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</si>
  <si>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</si>
  <si>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</si>
  <si>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</si>
  <si>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</si>
  <si>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</si>
  <si>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</si>
  <si>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</si>
  <si>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</si>
  <si>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</si>
  <si>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</si>
  <si>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</si>
  <si>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</si>
  <si>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</si>
  <si>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</si>
  <si>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</si>
  <si>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</si>
  <si>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</si>
  <si>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</si>
  <si>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</si>
  <si>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</si>
  <si>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</si>
  <si>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</si>
  <si>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</si>
  <si>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</si>
  <si>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</si>
  <si>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</si>
  <si>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</si>
  <si>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</si>
  <si>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</si>
  <si>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</si>
  <si>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</si>
  <si>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</si>
  <si>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</si>
  <si>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</si>
  <si>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</si>
  <si>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</si>
  <si>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</si>
  <si>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</si>
  <si>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</si>
  <si>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</si>
  <si>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</si>
  <si>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</si>
  <si>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</si>
  <si>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</si>
  <si>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</si>
  <si>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</si>
  <si>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</si>
  <si>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</si>
  <si>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</si>
  <si>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</si>
  <si>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</si>
  <si>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</si>
  <si>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</si>
  <si>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</si>
  <si>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</si>
  <si>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</si>
  <si>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</si>
  <si>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</si>
  <si>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</si>
  <si>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</si>
  <si>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</si>
  <si>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</si>
  <si>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</si>
  <si>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</si>
  <si>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</si>
  <si>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</si>
  <si>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</si>
  <si>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</si>
  <si>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</si>
  <si>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</si>
  <si>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</si>
  <si>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</si>
  <si>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</si>
  <si>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</si>
  <si>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</si>
  <si>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</si>
  <si>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</si>
  <si>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</si>
  <si>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</si>
  <si>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</si>
  <si>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</si>
  <si>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</si>
  <si>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</si>
  <si>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</si>
  <si>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</si>
  <si>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</si>
  <si>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</si>
  <si>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</si>
  <si>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</si>
  <si>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</si>
  <si>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</si>
  <si>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</si>
  <si>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</si>
  <si>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</si>
  <si>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</si>
  <si>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</si>
  <si>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</si>
  <si>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</si>
  <si>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</si>
  <si>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</si>
  <si>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</si>
  <si>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</si>
  <si>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</si>
  <si>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</si>
  <si>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</si>
  <si>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</si>
  <si>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</si>
  <si>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</si>
  <si>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</si>
  <si>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</si>
  <si>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</si>
  <si>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</si>
  <si>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</si>
  <si>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</si>
  <si>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</si>
  <si>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</si>
  <si>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</si>
  <si>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</si>
  <si>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</si>
  <si>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</si>
  <si>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</si>
  <si>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</si>
  <si>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</si>
  <si>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</si>
  <si>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</si>
  <si>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</si>
  <si>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</si>
  <si>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</si>
  <si>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</si>
  <si>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</si>
  <si>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</si>
  <si>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</si>
  <si>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</si>
  <si>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</si>
  <si>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</si>
  <si>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</si>
  <si>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</si>
  <si>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</si>
  <si>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</si>
  <si>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</si>
  <si>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</si>
  <si>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</si>
  <si>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</si>
  <si>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</si>
  <si>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</si>
  <si>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</si>
  <si>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</si>
  <si>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</si>
  <si>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</si>
  <si>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</si>
  <si>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</si>
  <si>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</si>
  <si>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</si>
  <si>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</si>
  <si>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</si>
  <si>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</si>
  <si>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</si>
  <si>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</si>
  <si>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</si>
  <si>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</si>
  <si>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</si>
  <si>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</si>
  <si>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</si>
  <si>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</si>
  <si>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</si>
  <si>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</si>
  <si>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</si>
  <si>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</si>
  <si>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</si>
  <si>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</si>
  <si>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</si>
  <si>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</si>
  <si>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</si>
  <si>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</si>
  <si>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</si>
  <si>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</si>
  <si>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</si>
  <si>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</si>
  <si>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</si>
  <si>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</si>
  <si>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</si>
  <si>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</si>
  <si>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</si>
  <si>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</si>
  <si>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</si>
  <si>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</si>
  <si>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</si>
  <si>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</si>
  <si>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</si>
  <si>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</si>
  <si>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</si>
  <si>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</si>
  <si>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</si>
  <si>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</si>
  <si>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</si>
  <si>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</si>
  <si>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</si>
  <si>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</si>
  <si>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</si>
  <si>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</si>
  <si>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</si>
  <si>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</si>
  <si>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</si>
  <si>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</si>
  <si>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</si>
  <si>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</si>
  <si>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</si>
  <si>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</si>
  <si>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</si>
  <si>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</si>
  <si>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</si>
  <si>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</si>
  <si>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</si>
  <si>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</si>
  <si>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</si>
  <si>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</si>
  <si>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</si>
  <si>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</si>
  <si>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</si>
  <si>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</si>
  <si>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</si>
  <si>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</si>
  <si>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</si>
  <si>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</si>
  <si>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</si>
  <si>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</si>
  <si>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</si>
  <si>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</si>
  <si>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</si>
  <si>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</si>
  <si>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</si>
  <si>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</si>
  <si>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</si>
  <si>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</si>
  <si>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</si>
  <si>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</si>
  <si>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</si>
  <si>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</si>
  <si>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</si>
  <si>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</si>
  <si>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</si>
  <si>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</si>
  <si>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</si>
  <si>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</si>
  <si>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</si>
  <si>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</si>
  <si>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</si>
  <si>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</si>
  <si>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</si>
  <si>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</si>
  <si>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</si>
  <si>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</si>
  <si>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</si>
  <si>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</si>
  <si>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</si>
  <si>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</si>
  <si>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</si>
  <si>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</si>
  <si>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</si>
  <si>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</si>
  <si>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</si>
  <si>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</si>
  <si>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</si>
  <si>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</si>
  <si>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</si>
  <si>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</si>
  <si>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</si>
  <si>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</si>
  <si>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</si>
  <si>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</si>
  <si>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</si>
  <si>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</si>
  <si>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</si>
  <si>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</si>
  <si>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</si>
  <si>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</si>
  <si>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</si>
  <si>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</si>
  <si>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</si>
  <si>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</si>
  <si>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</si>
  <si>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</si>
  <si>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</si>
  <si>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</si>
  <si>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</si>
  <si>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</si>
  <si>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</si>
  <si>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</si>
  <si>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</si>
  <si>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</si>
  <si>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</si>
  <si>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</si>
  <si>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</si>
  <si>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</si>
  <si>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</si>
  <si>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</si>
  <si>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</si>
  <si>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</si>
  <si>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</si>
  <si>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</si>
  <si>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</si>
  <si>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</si>
  <si>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</si>
  <si>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</si>
  <si>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</si>
  <si>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</si>
  <si>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</si>
  <si>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</si>
  <si>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</si>
  <si>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</si>
  <si>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</si>
  <si>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</si>
  <si>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</si>
  <si>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</si>
  <si>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</si>
  <si>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</si>
  <si>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</si>
  <si>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</si>
  <si>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</si>
  <si>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</si>
  <si>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</si>
  <si>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</si>
  <si>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</si>
  <si>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</si>
  <si>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</si>
  <si>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</si>
  <si>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</si>
  <si>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</si>
  <si>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</si>
  <si>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</si>
  <si>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</si>
  <si>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</si>
  <si>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</si>
  <si>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</si>
  <si>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</si>
  <si>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</si>
  <si>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</si>
  <si>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</si>
  <si>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</si>
  <si>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</si>
  <si>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</si>
  <si>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</si>
  <si>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</si>
  <si>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</si>
  <si>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</si>
  <si>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</si>
  <si>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</si>
  <si>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</si>
  <si>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</si>
  <si>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</si>
  <si>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</si>
  <si>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</si>
  <si>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</si>
  <si>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</si>
  <si>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</si>
  <si>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</si>
  <si>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</si>
  <si>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</si>
  <si>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</si>
  <si>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</si>
  <si>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</si>
  <si>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</si>
  <si>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</si>
  <si>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</si>
  <si>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</si>
  <si>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</si>
  <si>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</si>
  <si>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</si>
  <si>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</si>
  <si>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</si>
  <si>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</si>
  <si>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</si>
  <si>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</si>
  <si>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</si>
  <si>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</si>
  <si>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</si>
  <si>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</si>
  <si>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</si>
  <si>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</si>
  <si>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</si>
  <si>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</si>
  <si>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</si>
  <si>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</si>
  <si>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</si>
  <si>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</si>
  <si>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</si>
  <si>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</si>
  <si>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</si>
  <si>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</si>
  <si>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</si>
  <si>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</si>
  <si>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</si>
  <si>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</si>
  <si>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</si>
  <si>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</si>
  <si>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</si>
  <si>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</si>
  <si>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</si>
  <si>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</si>
  <si>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</si>
  <si>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</si>
  <si>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</si>
  <si>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</si>
  <si>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</si>
  <si>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</si>
  <si>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</si>
  <si>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</si>
  <si>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</si>
  <si>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</si>
  <si>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</si>
  <si>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</si>
  <si>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</si>
  <si>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</si>
  <si>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</si>
  <si>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</si>
  <si>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</si>
  <si>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</si>
  <si>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</si>
  <si>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</si>
  <si>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</si>
  <si>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</si>
  <si>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</si>
  <si>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</si>
  <si>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</si>
  <si>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</si>
  <si>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</si>
  <si>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</si>
  <si>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</si>
  <si>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</si>
  <si>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</si>
  <si>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</si>
  <si>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</si>
  <si>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</si>
  <si>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</si>
  <si>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</si>
  <si>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</si>
  <si>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</si>
  <si>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</si>
  <si>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</si>
  <si>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</si>
  <si>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</si>
  <si>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</si>
  <si>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</si>
  <si>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</si>
  <si>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</si>
  <si>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</si>
  <si>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</si>
  <si>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</si>
  <si>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</si>
  <si>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</si>
  <si>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</si>
  <si>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</si>
  <si>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</si>
  <si>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</si>
  <si>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</si>
  <si>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</si>
  <si>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</si>
  <si>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</si>
  <si>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</si>
  <si>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</si>
  <si>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</si>
  <si>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</si>
  <si>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</si>
  <si>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</si>
  <si>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</si>
  <si>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</si>
  <si>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</si>
  <si>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</si>
  <si>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</si>
  <si>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</si>
  <si>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</si>
  <si>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</si>
  <si>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</si>
  <si>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</si>
  <si>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</si>
  <si>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</si>
  <si>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</si>
  <si>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</si>
  <si>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</si>
  <si>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</si>
  <si>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</si>
  <si>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</si>
  <si>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</si>
  <si>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</si>
  <si>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</si>
  <si>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</si>
  <si>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</si>
  <si>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</si>
  <si>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</si>
  <si>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</si>
  <si>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</si>
  <si>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</si>
  <si>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</si>
  <si>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</si>
  <si>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</si>
  <si>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</si>
  <si>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</si>
  <si>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</si>
  <si>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</si>
  <si>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</si>
  <si>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</si>
  <si>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</si>
  <si>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</si>
  <si>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</si>
  <si>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</si>
  <si>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</si>
  <si>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</si>
  <si>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</si>
  <si>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</si>
  <si>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</si>
  <si>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</si>
  <si>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</si>
  <si>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</si>
  <si>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</si>
  <si>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</si>
  <si>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</si>
  <si>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</si>
  <si>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</si>
  <si>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</si>
  <si>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</si>
  <si>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</si>
  <si>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</si>
  <si>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</si>
  <si>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</si>
  <si>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</si>
  <si>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</si>
  <si>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</si>
  <si>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</si>
  <si>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</si>
  <si>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</si>
  <si>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</si>
  <si>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</si>
  <si>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</si>
  <si>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</si>
  <si>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</si>
  <si>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</si>
  <si>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</si>
  <si>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</si>
  <si>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</si>
  <si>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</si>
  <si>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</si>
  <si>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</si>
  <si>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</si>
  <si>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</si>
  <si>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</si>
  <si>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</si>
  <si>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</si>
  <si>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</si>
  <si>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</si>
  <si>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</si>
  <si>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</si>
  <si>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</si>
  <si>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</si>
  <si>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</si>
  <si>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</si>
  <si>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</si>
  <si>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</si>
  <si>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</si>
  <si>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</si>
  <si>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</si>
  <si>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</si>
  <si>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</si>
  <si>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</si>
  <si>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</si>
  <si>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</si>
  <si>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</si>
  <si>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</si>
  <si>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</si>
  <si>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</si>
  <si>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</si>
  <si>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</si>
  <si>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</si>
  <si>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</si>
  <si>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</si>
  <si>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</si>
  <si>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</si>
  <si>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</si>
  <si>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</si>
  <si>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</si>
  <si>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</si>
  <si>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</si>
  <si>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</si>
  <si>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</si>
  <si>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</si>
  <si>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</si>
  <si>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</si>
  <si>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</si>
  <si>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</si>
  <si>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</si>
  <si>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</si>
  <si>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</si>
  <si>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</si>
  <si>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</si>
  <si>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</si>
  <si>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</si>
  <si>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</si>
  <si>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</si>
  <si>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</si>
  <si>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</si>
  <si>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</si>
  <si>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</si>
  <si>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</si>
  <si>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</si>
  <si>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</si>
  <si>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</si>
  <si>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</si>
  <si>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</si>
  <si>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</si>
  <si>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</si>
  <si>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</si>
  <si>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</si>
  <si>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</si>
  <si>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</si>
  <si>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</si>
  <si>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</si>
  <si>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</si>
  <si>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</si>
  <si>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</si>
  <si>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</si>
  <si>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</si>
  <si>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</si>
  <si>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</si>
  <si>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</si>
  <si>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</si>
  <si>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</si>
  <si>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</si>
  <si>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</si>
  <si>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</si>
  <si>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</si>
  <si>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</si>
  <si>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</si>
  <si>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</si>
  <si>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</si>
  <si>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</si>
  <si>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</si>
  <si>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</si>
  <si>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</si>
  <si>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</si>
  <si>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</si>
  <si>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</si>
  <si>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</si>
  <si>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</si>
  <si>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</si>
  <si>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</si>
  <si>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</si>
  <si>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</si>
  <si>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</si>
  <si>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</si>
  <si>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</si>
  <si>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</si>
  <si>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</si>
  <si>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</si>
  <si>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</si>
  <si>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</si>
  <si>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</si>
  <si>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</si>
  <si>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</si>
  <si>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</si>
  <si>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</si>
  <si>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</si>
  <si>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</si>
  <si>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</si>
  <si>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</si>
  <si>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</si>
  <si>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</si>
  <si>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</si>
  <si>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</si>
  <si>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</si>
  <si>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</si>
  <si>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</si>
  <si>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</si>
  <si>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</si>
  <si>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</si>
  <si>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</si>
  <si>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</si>
  <si>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</si>
  <si>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</si>
  <si>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</si>
  <si>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</si>
  <si>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</si>
  <si>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</si>
  <si>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</si>
  <si>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</si>
  <si>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</si>
  <si>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</si>
  <si>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</si>
  <si>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</si>
  <si>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</si>
  <si>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</si>
  <si>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</si>
  <si>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</si>
  <si>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</si>
  <si>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</si>
  <si>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</si>
  <si>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</si>
  <si>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</si>
  <si>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</si>
  <si>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</si>
  <si>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</si>
  <si>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</si>
  <si>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</si>
  <si>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</si>
  <si>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</si>
  <si>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</si>
  <si>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</si>
  <si>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</si>
  <si>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</si>
  <si>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</si>
  <si>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</si>
  <si>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</si>
  <si>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</si>
  <si>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</si>
  <si>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</si>
  <si>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</si>
  <si>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</si>
  <si>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</si>
  <si>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</si>
  <si>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</si>
  <si>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</si>
  <si>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</si>
  <si>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</si>
  <si>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</si>
  <si>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</si>
  <si>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</si>
  <si>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</si>
  <si>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</si>
  <si>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</si>
  <si>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</si>
  <si>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</si>
  <si>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</si>
  <si>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</si>
  <si>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</si>
  <si>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</si>
  <si>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</si>
  <si>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</si>
  <si>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</si>
  <si>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</si>
  <si>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</si>
  <si>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</si>
  <si>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</si>
  <si>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</si>
  <si>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</si>
  <si>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</si>
  <si>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</si>
  <si>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</si>
  <si>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</si>
  <si>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</si>
  <si>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</si>
  <si>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</si>
  <si>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</si>
  <si>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</si>
  <si>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</si>
  <si>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</si>
  <si>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</si>
  <si>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</si>
  <si>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</si>
  <si>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</si>
  <si>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</si>
  <si>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</si>
  <si>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</si>
  <si>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</si>
  <si>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</si>
  <si>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</si>
  <si>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</si>
  <si>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</si>
  <si>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</si>
  <si>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</si>
  <si>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</si>
  <si>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</si>
  <si>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</si>
  <si>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</si>
  <si>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</si>
  <si>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</si>
  <si>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</si>
  <si>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</si>
  <si>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</si>
  <si>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</si>
  <si>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</si>
  <si>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</si>
  <si>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</si>
  <si>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</si>
  <si>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</si>
  <si>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</si>
  <si>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</si>
  <si>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</si>
  <si>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</si>
  <si>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</si>
  <si>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</si>
  <si>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</si>
  <si>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</si>
  <si>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</si>
  <si>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</si>
  <si>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</si>
  <si>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</si>
  <si>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</si>
  <si>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</si>
  <si>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</si>
  <si>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</si>
  <si>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</si>
  <si>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</si>
  <si>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</si>
  <si>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</si>
  <si>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</si>
  <si>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</si>
  <si>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</si>
  <si>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</si>
  <si>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</si>
  <si>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</si>
  <si>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</si>
  <si>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</si>
  <si>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</si>
  <si>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</si>
  <si>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</si>
  <si>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</si>
  <si>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</si>
  <si>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</si>
  <si>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</si>
  <si>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</si>
  <si>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</si>
  <si>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</si>
  <si>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</si>
  <si>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</si>
  <si>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</si>
  <si>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</si>
  <si>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</si>
  <si>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</si>
  <si>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</si>
  <si>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</si>
  <si>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</si>
  <si>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</si>
  <si>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</si>
  <si>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</si>
  <si>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</si>
  <si>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</si>
  <si>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</si>
  <si>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</si>
  <si>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</si>
  <si>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</si>
  <si>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</si>
  <si>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</si>
  <si>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</si>
  <si>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</si>
  <si>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</si>
  <si>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</si>
  <si>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</si>
  <si>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</si>
  <si>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</si>
  <si>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</si>
  <si>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</si>
  <si>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</si>
  <si>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</si>
  <si>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</si>
  <si>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</si>
  <si>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</si>
  <si>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</si>
  <si>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</si>
  <si>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</si>
  <si>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</si>
  <si>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</si>
  <si>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</si>
  <si>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</si>
  <si>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</si>
  <si>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</si>
  <si>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</si>
  <si>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</si>
  <si>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</si>
  <si>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</si>
  <si>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</si>
  <si>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</si>
  <si>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</si>
  <si>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</si>
  <si>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</si>
  <si>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</si>
  <si>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</si>
  <si>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</si>
  <si>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</si>
  <si>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</si>
  <si>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</si>
  <si>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</si>
  <si>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</si>
  <si>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</si>
  <si>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</si>
  <si>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</si>
  <si>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</si>
  <si>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</si>
  <si>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</si>
  <si>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</si>
  <si>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</si>
  <si>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</si>
  <si>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</si>
  <si>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</si>
  <si>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</si>
  <si>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</si>
  <si>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</si>
  <si>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</si>
  <si>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</si>
  <si>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</si>
  <si>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</si>
  <si>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</si>
  <si>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</si>
  <si>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</si>
  <si>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</si>
  <si>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</si>
  <si>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</si>
  <si>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</si>
  <si>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</si>
  <si>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</si>
  <si>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</si>
  <si>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</si>
  <si>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</si>
  <si>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</si>
  <si>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</si>
  <si>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</si>
  <si>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</si>
  <si>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</si>
  <si>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</si>
  <si>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</si>
  <si>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</si>
  <si>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</si>
  <si>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</si>
  <si>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</si>
  <si>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</si>
  <si>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</si>
  <si>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</si>
  <si>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</si>
  <si>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</si>
  <si>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</si>
  <si>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</si>
  <si>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</si>
  <si>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</si>
  <si>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</si>
  <si>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</si>
  <si>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</si>
  <si>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</si>
  <si>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</si>
  <si>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</si>
  <si>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</si>
  <si>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</si>
  <si>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</si>
  <si>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</si>
  <si>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</si>
  <si>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</si>
  <si>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</si>
  <si>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</si>
  <si>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</si>
  <si>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</si>
  <si>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</si>
  <si>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</si>
  <si>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</si>
  <si>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</si>
  <si>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</si>
  <si>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</si>
  <si>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</si>
  <si>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</si>
  <si>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</si>
  <si>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</si>
  <si>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</si>
  <si>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</si>
  <si>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</si>
  <si>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</si>
  <si>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</si>
  <si>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</si>
  <si>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</si>
  <si>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</si>
  <si>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</si>
  <si>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</si>
  <si>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</si>
  <si>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</si>
  <si>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</si>
  <si>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</si>
  <si>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</si>
  <si>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</si>
  <si>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</si>
  <si>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</si>
  <si>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</si>
  <si>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</si>
  <si>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</si>
  <si>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</si>
  <si>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</si>
  <si>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</si>
  <si>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</si>
  <si>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</si>
  <si>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</si>
  <si>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</si>
  <si>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</si>
  <si>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</si>
  <si>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</si>
  <si>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</si>
  <si>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</si>
  <si>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</si>
  <si>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</si>
  <si>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</si>
  <si>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</si>
  <si>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</si>
  <si>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</si>
  <si>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</si>
  <si>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</si>
  <si>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</si>
  <si>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</si>
  <si>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</si>
  <si>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</si>
  <si>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</si>
  <si>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</si>
  <si>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</si>
  <si>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</si>
  <si>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</si>
  <si>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</si>
  <si>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</si>
  <si>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</si>
  <si>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</si>
  <si>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</si>
  <si>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</si>
  <si>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</si>
  <si>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</si>
  <si>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</si>
  <si>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</si>
  <si>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</si>
  <si>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</si>
  <si>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</si>
  <si>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</si>
  <si>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</si>
  <si>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</si>
  <si>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</si>
  <si>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</si>
  <si>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</si>
  <si>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</si>
  <si>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</si>
  <si>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</si>
  <si>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</si>
  <si>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</si>
  <si>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</si>
  <si>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</si>
  <si>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</si>
  <si>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</si>
  <si>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</si>
  <si>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</si>
  <si>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</si>
  <si>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</si>
  <si>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</si>
  <si>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</si>
  <si>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</si>
  <si>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</si>
  <si>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</si>
  <si>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</si>
  <si>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</si>
  <si>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</si>
  <si>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</si>
  <si>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</si>
  <si>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</si>
  <si>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</si>
  <si>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</si>
  <si>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</si>
  <si>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</si>
  <si>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</si>
  <si>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</si>
  <si>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</si>
  <si>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</si>
  <si>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</si>
  <si>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</si>
  <si>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</si>
  <si>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</si>
  <si>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</si>
  <si>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</si>
  <si>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</si>
  <si>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</si>
  <si>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</si>
  <si>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</si>
  <si>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</si>
  <si>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</si>
  <si>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</si>
  <si>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</si>
  <si>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</si>
  <si>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</si>
  <si>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</si>
  <si>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</si>
  <si>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</si>
  <si>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</si>
  <si>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</si>
  <si>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</si>
  <si>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</si>
  <si>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</si>
  <si>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</si>
  <si>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</si>
  <si>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</si>
  <si>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</si>
  <si>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</si>
  <si>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</si>
  <si>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</si>
  <si>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</si>
  <si>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</si>
  <si>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</si>
  <si>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</si>
  <si>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</si>
  <si>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</si>
  <si>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</si>
  <si>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</si>
  <si>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</si>
  <si>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</si>
  <si>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</si>
  <si>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</si>
  <si>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</si>
  <si>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</si>
  <si>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</si>
  <si>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</si>
  <si>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</si>
  <si>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</si>
  <si>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</si>
  <si>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</si>
  <si>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</si>
  <si>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</si>
  <si>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</si>
  <si>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</si>
  <si>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</si>
  <si>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</si>
  <si>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</si>
  <si>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</si>
  <si>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</si>
  <si>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</si>
  <si>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</si>
  <si>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</si>
  <si>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</si>
  <si>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</si>
  <si>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</si>
  <si>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</si>
  <si>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</si>
  <si>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</si>
  <si>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</si>
  <si>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</si>
  <si>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</si>
  <si>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</si>
  <si>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</si>
  <si>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</si>
  <si>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</si>
  <si>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</si>
  <si>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</si>
  <si>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</si>
  <si>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</si>
  <si>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</si>
  <si>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</si>
  <si>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</si>
  <si>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</si>
  <si>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</si>
  <si>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</si>
  <si>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</si>
  <si>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</si>
  <si>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</si>
  <si>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</si>
  <si>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</si>
  <si>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</si>
  <si>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</si>
  <si>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</si>
  <si>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</si>
  <si>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</si>
  <si>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</si>
  <si>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</si>
  <si>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</si>
  <si>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</si>
  <si>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</si>
  <si>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</si>
  <si>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</si>
  <si>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</si>
  <si>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</si>
  <si>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</si>
  <si>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</si>
  <si>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</si>
  <si>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</si>
  <si>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</si>
  <si>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</si>
  <si>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</si>
  <si>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</si>
  <si>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</si>
  <si>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</si>
  <si>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</si>
  <si>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</si>
  <si>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</si>
  <si>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</si>
  <si>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</si>
  <si>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</si>
  <si>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</si>
  <si>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</si>
  <si>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</si>
  <si>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</si>
  <si>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</si>
  <si>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</si>
  <si>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</si>
  <si>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</si>
  <si>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</si>
  <si>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</si>
  <si>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</si>
  <si>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</si>
  <si>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</si>
  <si>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</si>
  <si>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</si>
  <si>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</si>
  <si>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</si>
  <si>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</si>
  <si>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</si>
  <si>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</si>
  <si>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</si>
  <si>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</si>
  <si>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</si>
  <si>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</si>
  <si>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</si>
  <si>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</si>
  <si>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</si>
  <si>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</si>
  <si>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</si>
  <si>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</si>
  <si>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</si>
  <si>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</si>
  <si>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</si>
  <si>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</si>
  <si>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</si>
  <si>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</si>
  <si>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</si>
  <si>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</si>
  <si>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</si>
  <si>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</si>
  <si>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</si>
  <si>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</si>
  <si>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</si>
  <si>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</si>
  <si>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</si>
  <si>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</si>
  <si>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</si>
  <si>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</si>
  <si>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</si>
  <si>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</si>
  <si>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</si>
  <si>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</si>
  <si>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</si>
  <si>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</si>
  <si>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</si>
  <si>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</si>
  <si>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</si>
  <si>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</si>
  <si>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</si>
  <si>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</si>
  <si>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</si>
  <si>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</si>
  <si>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</si>
  <si>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</si>
  <si>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</si>
  <si>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</si>
  <si>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</si>
  <si>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</si>
  <si>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</si>
  <si>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</si>
  <si>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</si>
  <si>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</si>
  <si>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</si>
  <si>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</si>
  <si>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</si>
  <si>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</si>
  <si>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</si>
  <si>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</si>
  <si>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</si>
  <si>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</si>
  <si>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</si>
  <si>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</si>
  <si>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</si>
  <si>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</si>
  <si>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</si>
  <si>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</si>
  <si>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</si>
  <si>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</si>
  <si>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</si>
  <si>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</si>
  <si>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</si>
  <si>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</si>
  <si>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</si>
  <si>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</si>
  <si>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</si>
  <si>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</si>
  <si>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</si>
  <si>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</si>
  <si>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</si>
  <si>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</si>
  <si>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</si>
  <si>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</si>
  <si>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</si>
  <si>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</si>
  <si>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</si>
  <si>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</si>
  <si>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</si>
  <si>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</si>
  <si>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</si>
  <si>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</si>
  <si>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</si>
  <si>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</si>
  <si>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</si>
  <si>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</si>
  <si>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</si>
  <si>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</si>
  <si>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</si>
  <si>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</si>
  <si>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</si>
  <si>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</si>
  <si>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</si>
  <si>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</si>
  <si>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</si>
  <si>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</si>
  <si>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</si>
  <si>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</si>
  <si>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</si>
  <si>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</si>
  <si>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</si>
  <si>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</si>
  <si>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</si>
  <si>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</si>
  <si>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</si>
  <si>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</si>
  <si>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</si>
  <si>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</si>
  <si>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</si>
  <si>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</si>
  <si>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</si>
  <si>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</si>
  <si>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</si>
  <si>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</si>
  <si>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</si>
  <si>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</si>
  <si>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</si>
  <si>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</si>
  <si>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</si>
  <si>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</si>
  <si>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</si>
  <si>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</si>
  <si>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</si>
  <si>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</si>
  <si>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</si>
  <si>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</si>
  <si>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</si>
  <si>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</si>
  <si>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</si>
  <si>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</si>
  <si>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</si>
  <si>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</si>
  <si>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</si>
  <si>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</si>
  <si>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</si>
  <si>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</si>
  <si>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</si>
  <si>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</si>
  <si>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</si>
  <si>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</si>
  <si>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</si>
  <si>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</si>
  <si>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</si>
  <si>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</si>
  <si>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</si>
  <si>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</si>
  <si>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</si>
  <si>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</si>
  <si>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</si>
  <si>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</si>
  <si>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</si>
  <si>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</si>
  <si>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</si>
  <si>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</si>
  <si>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</si>
  <si>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</si>
  <si>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</si>
  <si>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</si>
  <si>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</si>
  <si>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</si>
  <si>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</si>
  <si>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</si>
  <si>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</si>
  <si>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</si>
  <si>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</si>
  <si>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</si>
  <si>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</si>
  <si>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</si>
  <si>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</si>
  <si>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</si>
  <si>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</si>
  <si>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</si>
  <si>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</si>
  <si>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</si>
  <si>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</si>
  <si>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</si>
  <si>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</si>
  <si>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</si>
  <si>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</si>
  <si>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</si>
  <si>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</si>
  <si>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</si>
  <si>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</si>
  <si>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</si>
  <si>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</si>
  <si>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</si>
  <si>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</si>
  <si>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</si>
  <si>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</si>
  <si>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</si>
  <si>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</si>
  <si>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</si>
  <si>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</si>
  <si>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</si>
  <si>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</si>
  <si>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</si>
  <si>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</si>
  <si>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</si>
  <si>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</si>
  <si>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</si>
  <si>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</si>
  <si>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</si>
  <si>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</si>
  <si>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</si>
  <si>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</si>
  <si>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</si>
  <si>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</si>
  <si>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</si>
  <si>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</si>
  <si>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</si>
  <si>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</si>
  <si>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</si>
  <si>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</si>
  <si>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</si>
  <si>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</si>
  <si>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</si>
  <si>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</si>
  <si>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</si>
  <si>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</si>
  <si>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</si>
  <si>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</si>
  <si>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</si>
  <si>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</si>
  <si>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</si>
  <si>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</si>
  <si>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</si>
  <si>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</si>
  <si>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</si>
  <si>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</si>
  <si>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</si>
  <si>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</si>
  <si>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</si>
  <si>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</si>
  <si>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</si>
  <si>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</si>
  <si>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</si>
  <si>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</si>
  <si>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</si>
  <si>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</si>
  <si>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</si>
  <si>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</si>
  <si>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</si>
  <si>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</si>
  <si>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</si>
  <si>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</si>
  <si>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</si>
  <si>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</si>
  <si>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</si>
  <si>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</si>
  <si>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</si>
  <si>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</si>
  <si>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</si>
  <si>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</si>
  <si>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</si>
  <si>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</si>
  <si>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</si>
  <si>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</si>
  <si>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</si>
  <si>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</si>
  <si>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</si>
  <si>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</si>
  <si>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</si>
  <si>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</si>
  <si>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</si>
  <si>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</si>
  <si>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</si>
  <si>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</si>
  <si>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</si>
  <si>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</si>
  <si>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</si>
  <si>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</si>
  <si>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</si>
  <si>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</si>
  <si>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</si>
  <si>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</si>
  <si>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</si>
  <si>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</si>
  <si>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</si>
  <si>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</si>
  <si>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</si>
  <si>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</si>
  <si>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</si>
  <si>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</si>
  <si>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</si>
  <si>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</si>
  <si>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</si>
  <si>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</si>
  <si>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</si>
  <si>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</si>
  <si>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</si>
  <si>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</si>
  <si>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</si>
  <si>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</si>
  <si>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</si>
  <si>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</si>
  <si>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</si>
  <si>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</si>
  <si>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</si>
  <si>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</si>
  <si>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</si>
  <si>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</si>
  <si>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</si>
  <si>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</si>
  <si>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</si>
  <si>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</si>
  <si>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</si>
  <si>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</si>
  <si>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</si>
  <si>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</si>
  <si>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</si>
  <si>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</si>
  <si>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</si>
  <si>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</si>
  <si>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</si>
  <si>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</si>
  <si>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</si>
  <si>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</si>
  <si>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</si>
  <si>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</si>
  <si>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</si>
  <si>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</si>
  <si>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</si>
  <si>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</si>
  <si>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</si>
  <si>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</si>
  <si>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</si>
  <si>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</si>
  <si>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</si>
  <si>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</si>
  <si>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</si>
  <si>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</si>
  <si>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</si>
  <si>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</si>
  <si>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</si>
  <si>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</si>
  <si>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</si>
  <si>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</si>
  <si>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</si>
  <si>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</si>
  <si>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</si>
  <si>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</si>
  <si>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</si>
  <si>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</si>
  <si>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</si>
  <si>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</si>
  <si>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</si>
  <si>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</si>
  <si>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</si>
  <si>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</si>
  <si>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</si>
  <si>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</si>
  <si>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</si>
  <si>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</si>
  <si>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</si>
  <si>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</si>
  <si>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</si>
  <si>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</si>
  <si>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</si>
  <si>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</si>
  <si>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</si>
  <si>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</si>
  <si>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</si>
  <si>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</si>
  <si>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</si>
  <si>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</si>
  <si>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</si>
  <si>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</si>
  <si>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</si>
  <si>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</si>
  <si>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</si>
  <si>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</si>
  <si>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</si>
  <si>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</si>
  <si>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</si>
  <si>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</si>
  <si>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</si>
  <si>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</si>
  <si>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</si>
  <si>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</si>
  <si>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</si>
  <si>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</si>
  <si>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</si>
  <si>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</si>
  <si>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</si>
  <si>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</si>
  <si>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</si>
  <si>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</si>
  <si>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</si>
  <si>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</si>
  <si>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</si>
  <si>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</si>
  <si>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</si>
  <si>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</si>
  <si>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</si>
  <si>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</si>
  <si>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</si>
  <si>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</si>
  <si>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</si>
  <si>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</si>
  <si>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</si>
  <si>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</si>
  <si>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</si>
  <si>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</si>
  <si>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</si>
  <si>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</si>
  <si>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</si>
  <si>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</si>
  <si>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</si>
  <si>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</si>
  <si>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</si>
  <si>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</si>
  <si>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</si>
  <si>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</si>
  <si>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</si>
  <si>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</si>
  <si>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</si>
  <si>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</si>
  <si>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</si>
  <si>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</si>
  <si>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</si>
  <si>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</si>
  <si>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</si>
  <si>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</si>
  <si>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</si>
  <si>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</si>
  <si>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</si>
  <si>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</si>
  <si>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</si>
  <si>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</si>
  <si>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</si>
  <si>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</si>
  <si>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</si>
  <si>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</si>
  <si>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</si>
  <si>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</si>
  <si>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</si>
  <si>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</si>
  <si>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</si>
  <si>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</si>
  <si>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</si>
  <si>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</si>
  <si>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</si>
  <si>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</si>
  <si>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</si>
  <si>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</si>
  <si>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</si>
  <si>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</si>
  <si>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</si>
  <si>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</si>
  <si>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</si>
  <si>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</si>
  <si>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</si>
  <si>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</si>
  <si>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</si>
  <si>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</si>
  <si>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</si>
  <si>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</si>
  <si>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</si>
  <si>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</si>
  <si>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</si>
  <si>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</si>
  <si>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</si>
  <si>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</si>
  <si>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</si>
  <si>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</si>
  <si>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</si>
  <si>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</si>
  <si>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</si>
  <si>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</si>
  <si>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</si>
  <si>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</si>
  <si>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</si>
  <si>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</si>
  <si>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</si>
  <si>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</si>
  <si>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</si>
  <si>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</si>
  <si>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</si>
  <si>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</si>
  <si>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</si>
  <si>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</si>
  <si>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</si>
  <si>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</si>
  <si>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</si>
  <si>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</si>
  <si>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</si>
  <si>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</si>
  <si>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</si>
  <si>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</si>
  <si>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</si>
  <si>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</si>
  <si>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</si>
  <si>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</si>
  <si>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</si>
  <si>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</si>
  <si>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</si>
  <si>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</si>
  <si>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</si>
  <si>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</si>
  <si>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</si>
  <si>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</si>
  <si>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</si>
  <si>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</si>
  <si>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</si>
  <si>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</si>
  <si>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</si>
  <si>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</si>
  <si>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</si>
  <si>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</si>
  <si>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</si>
  <si>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</si>
  <si>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</si>
  <si>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</si>
  <si>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</si>
  <si>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</si>
  <si>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</si>
  <si>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</si>
  <si>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</si>
  <si>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</si>
  <si>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</si>
  <si>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</si>
  <si>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</si>
  <si>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</si>
  <si>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</si>
  <si>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</si>
  <si>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</si>
  <si>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</si>
  <si>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</si>
  <si>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</si>
  <si>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</si>
  <si>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</si>
  <si>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</si>
  <si>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</si>
  <si>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</si>
  <si>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</si>
  <si>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</si>
  <si>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</si>
  <si>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</si>
  <si>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</si>
  <si>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</si>
  <si>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</si>
  <si>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</si>
  <si>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</si>
  <si>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</si>
  <si>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</si>
  <si>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</si>
  <si>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</si>
  <si>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</si>
  <si>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</si>
  <si>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</si>
  <si>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</si>
  <si>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</si>
  <si>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</si>
  <si>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</si>
  <si>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</si>
  <si>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</si>
  <si>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</si>
  <si>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</si>
  <si>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</si>
  <si>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</si>
  <si>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</si>
  <si>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</si>
  <si>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</si>
  <si>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</si>
  <si>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</si>
  <si>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</si>
  <si>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</si>
  <si>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</si>
  <si>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</si>
  <si>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</si>
  <si>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</si>
  <si>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</si>
  <si>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</si>
  <si>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</si>
  <si>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</si>
  <si>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</si>
  <si>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</si>
  <si>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</si>
  <si>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</si>
  <si>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</si>
  <si>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</si>
  <si>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</si>
  <si>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</si>
  <si>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</si>
  <si>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</si>
  <si>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</si>
  <si>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</si>
  <si>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</si>
  <si>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</si>
  <si>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</si>
  <si>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</si>
  <si>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</si>
  <si>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</si>
  <si>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</si>
  <si>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</si>
  <si>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</si>
  <si>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</si>
  <si>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</si>
  <si>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</si>
  <si>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</si>
  <si>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</si>
  <si>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</si>
  <si>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</si>
  <si>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</si>
  <si>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</si>
  <si>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</si>
  <si>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</si>
  <si>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</si>
  <si>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</si>
  <si>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</si>
  <si>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</si>
  <si>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</si>
  <si>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</si>
  <si>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</si>
  <si>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</si>
  <si>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</si>
  <si>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</si>
  <si>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</si>
  <si>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</si>
  <si>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</si>
  <si>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</si>
  <si>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</si>
  <si>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</si>
  <si>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</si>
  <si>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</si>
  <si>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</si>
  <si>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</si>
  <si>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</si>
  <si>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</si>
  <si>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</si>
  <si>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</si>
  <si>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</si>
  <si>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</si>
  <si>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</si>
  <si>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</si>
  <si>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</si>
  <si>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</si>
  <si>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</si>
  <si>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</si>
  <si>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</si>
  <si>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</si>
  <si>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</si>
  <si>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</si>
  <si>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</si>
  <si>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</si>
  <si>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</si>
  <si>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</si>
  <si>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</si>
  <si>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</si>
  <si>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</si>
  <si>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</si>
  <si>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</si>
  <si>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</si>
  <si>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</si>
  <si>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</si>
  <si>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</si>
  <si>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</si>
  <si>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</si>
  <si>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</si>
  <si>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</si>
  <si>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</si>
  <si>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</si>
  <si>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</si>
  <si>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</si>
  <si>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</si>
  <si>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</si>
  <si>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</si>
  <si>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</si>
  <si>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</si>
  <si>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</si>
  <si>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</si>
  <si>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</si>
  <si>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</si>
  <si>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</si>
  <si>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</si>
  <si>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</si>
  <si>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</si>
  <si>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</si>
  <si>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</si>
  <si>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</si>
  <si>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</si>
  <si>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</si>
  <si>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</si>
  <si>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</si>
  <si>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</si>
  <si>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</si>
  <si>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</si>
  <si>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</si>
  <si>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</si>
  <si>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</si>
  <si>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</si>
  <si>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</si>
  <si>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</si>
  <si>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</si>
  <si>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</si>
  <si>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</si>
  <si>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</si>
  <si>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</si>
  <si>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</si>
  <si>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</si>
  <si>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</si>
  <si>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</si>
  <si>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</si>
  <si>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</si>
  <si>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</si>
  <si>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</si>
  <si>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</si>
  <si>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</si>
  <si>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</si>
  <si>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</si>
  <si>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</si>
  <si>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</si>
  <si>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</si>
  <si>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</si>
  <si>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</si>
  <si>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</si>
  <si>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</si>
  <si>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</si>
  <si>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</si>
  <si>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</si>
  <si>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</si>
  <si>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</si>
  <si>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</si>
  <si>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</si>
  <si>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</si>
  <si>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</si>
  <si>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</si>
  <si>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</si>
  <si>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</si>
  <si>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</si>
  <si>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</si>
  <si>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</si>
  <si>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</si>
  <si>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</si>
  <si>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</si>
  <si>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</si>
  <si>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</si>
  <si>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</si>
  <si>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</si>
  <si>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</si>
  <si>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</si>
  <si>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</si>
  <si>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</si>
  <si>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</si>
  <si>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</si>
  <si>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</si>
  <si>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</si>
  <si>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</si>
  <si>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</si>
  <si>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</si>
  <si>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</si>
  <si>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</si>
  <si>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</si>
  <si>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</si>
  <si>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</si>
  <si>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</si>
  <si>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</si>
  <si>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</si>
  <si>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</si>
  <si>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</si>
  <si>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</si>
  <si>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</si>
  <si>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</si>
  <si>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</si>
  <si>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</si>
  <si>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</si>
  <si>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</si>
  <si>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</si>
  <si>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</si>
  <si>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</si>
  <si>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</si>
  <si>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</si>
  <si>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</si>
  <si>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</si>
  <si>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</si>
  <si>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</si>
  <si>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</si>
  <si>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</si>
  <si>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</si>
  <si>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</si>
  <si>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</si>
  <si>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</si>
  <si>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</si>
  <si>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</si>
  <si>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</si>
  <si>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</si>
  <si>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</si>
  <si>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</si>
  <si>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</si>
  <si>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</si>
  <si>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</si>
  <si>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</si>
  <si>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</si>
  <si>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</si>
  <si>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</si>
  <si>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</si>
  <si>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</si>
  <si>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</si>
  <si>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</si>
  <si>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</si>
  <si>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</si>
  <si>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</si>
  <si>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</si>
  <si>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</si>
  <si>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</si>
  <si>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</si>
  <si>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</si>
  <si>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</si>
  <si>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</si>
  <si>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</si>
  <si>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</si>
  <si>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</si>
  <si>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</si>
  <si>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</si>
  <si>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</si>
  <si>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</si>
  <si>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</si>
  <si>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</si>
  <si>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</si>
  <si>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</si>
  <si>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</si>
  <si>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</si>
  <si>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</si>
  <si>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</si>
  <si>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</si>
  <si>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</si>
  <si>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</si>
  <si>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</si>
  <si>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</si>
  <si>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</si>
  <si>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</si>
  <si>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</si>
  <si>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</si>
  <si>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</si>
  <si>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</si>
  <si>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</si>
  <si>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</si>
  <si>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</si>
  <si>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</si>
  <si>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</si>
  <si>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</si>
  <si>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</si>
  <si>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</si>
  <si>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</si>
  <si>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</si>
  <si>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</si>
  <si>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</si>
  <si>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</si>
  <si>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</si>
  <si>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</si>
  <si>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</si>
  <si>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</si>
  <si>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</si>
  <si>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</si>
  <si>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</si>
  <si>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</si>
  <si>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</si>
  <si>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</si>
  <si>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</si>
  <si>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</si>
  <si>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</si>
  <si>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</si>
  <si>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</si>
  <si>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</si>
  <si>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</si>
  <si>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</si>
  <si>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</si>
  <si>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</si>
  <si>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</si>
  <si>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</si>
  <si>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</si>
  <si>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</si>
  <si>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</si>
  <si>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</si>
  <si>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</si>
  <si>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</si>
  <si>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</si>
  <si>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</si>
  <si>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</si>
  <si>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</si>
  <si>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</si>
  <si>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</si>
  <si>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</si>
  <si>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</si>
  <si>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</si>
  <si>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</si>
  <si>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</si>
  <si>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</si>
  <si>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</si>
  <si>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</si>
  <si>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</si>
  <si>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</si>
  <si>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</si>
  <si>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</si>
  <si>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</si>
  <si>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</si>
  <si>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</si>
  <si>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</si>
  <si>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</si>
  <si>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</si>
  <si>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</si>
  <si>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</si>
  <si>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</si>
  <si>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</si>
  <si>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</si>
  <si>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</si>
  <si>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</si>
  <si>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</si>
  <si>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</si>
  <si>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</si>
  <si>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</si>
  <si>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</si>
  <si>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</si>
  <si>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</si>
  <si>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</si>
  <si>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</si>
  <si>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</si>
  <si>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</si>
  <si>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</si>
  <si>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</si>
  <si>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</si>
  <si>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</si>
  <si>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</si>
  <si>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</si>
  <si>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</si>
  <si>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</si>
  <si>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</si>
  <si>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</si>
  <si>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</si>
  <si>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</si>
  <si>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</si>
  <si>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</si>
  <si>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</si>
  <si>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</si>
  <si>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</si>
  <si>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</si>
  <si>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</si>
  <si>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</si>
  <si>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</si>
  <si>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</si>
  <si>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</si>
  <si>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</si>
  <si>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</si>
  <si>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</si>
  <si>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</si>
  <si>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</si>
  <si>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</si>
  <si>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</si>
  <si>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</si>
  <si>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</si>
  <si>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</si>
  <si>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</si>
  <si>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</si>
  <si>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</si>
  <si>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</si>
  <si>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</si>
  <si>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</si>
  <si>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</si>
  <si>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</si>
  <si>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</si>
  <si>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</si>
  <si>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</si>
  <si>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</si>
  <si>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</si>
  <si>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</si>
  <si>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</si>
  <si>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</si>
  <si>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</si>
  <si>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</si>
  <si>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</si>
  <si>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</si>
  <si>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</si>
  <si>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</si>
  <si>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</si>
  <si>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</si>
  <si>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</si>
  <si>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</si>
  <si>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</si>
  <si>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</si>
  <si>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</si>
  <si>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</si>
  <si>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</si>
  <si>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</si>
  <si>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</si>
  <si>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</si>
  <si>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</si>
  <si>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</si>
  <si>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</si>
  <si>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</si>
  <si>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</si>
  <si>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</si>
  <si>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</si>
  <si>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</si>
  <si>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</si>
  <si>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</si>
  <si>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</si>
  <si>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</si>
  <si>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</si>
  <si>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</si>
  <si>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</si>
  <si>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</si>
  <si>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</si>
  <si>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</si>
  <si>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</si>
  <si>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</si>
  <si>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</si>
  <si>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</si>
  <si>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</si>
  <si>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</si>
  <si>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</si>
  <si>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</si>
  <si>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</si>
  <si>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</si>
  <si>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</si>
  <si>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</si>
  <si>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</si>
  <si>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</si>
  <si>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</si>
  <si>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</si>
  <si>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</si>
  <si>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</si>
  <si>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</si>
  <si>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</si>
  <si>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</si>
  <si>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</si>
  <si>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</si>
  <si>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</si>
  <si>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</si>
  <si>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</si>
  <si>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</si>
  <si>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</si>
  <si>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</si>
  <si>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</si>
  <si>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</si>
  <si>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</si>
  <si>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</si>
  <si>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</si>
  <si>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</si>
  <si>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</si>
  <si>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</si>
  <si>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</si>
  <si>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</si>
  <si>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</si>
  <si>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</si>
  <si>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</si>
  <si>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</si>
  <si>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</si>
  <si>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</si>
  <si>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</si>
  <si>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</si>
  <si>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</si>
  <si>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</si>
  <si>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</si>
  <si>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</si>
  <si>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</si>
  <si>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</si>
  <si>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</si>
  <si>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</si>
  <si>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</si>
  <si>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</si>
  <si>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</si>
  <si>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</si>
  <si>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</si>
  <si>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</si>
  <si>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</si>
  <si>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</si>
  <si>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</si>
  <si>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</si>
  <si>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</si>
  <si>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</si>
  <si>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</si>
  <si>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</si>
  <si>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</si>
  <si>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</si>
  <si>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</si>
  <si>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</si>
  <si>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</si>
  <si>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</si>
  <si>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</si>
  <si>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</si>
  <si>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</si>
  <si>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</si>
  <si>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</si>
  <si>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</si>
  <si>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</si>
  <si>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</si>
  <si>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</si>
  <si>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</si>
  <si>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</si>
  <si>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</si>
  <si>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</si>
  <si>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</si>
  <si>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</si>
  <si>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</si>
  <si>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</si>
  <si>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</si>
  <si>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</si>
  <si>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</si>
  <si>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</si>
  <si>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</si>
  <si>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</si>
  <si>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</si>
  <si>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</si>
  <si>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</si>
  <si>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</si>
  <si>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</si>
  <si>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</si>
  <si>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</si>
  <si>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</si>
  <si>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</si>
  <si>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</si>
  <si>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</si>
  <si>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</si>
  <si>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</si>
  <si>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</si>
  <si>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</si>
  <si>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</si>
  <si>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</si>
  <si>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</si>
  <si>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</si>
  <si>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</si>
  <si>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</si>
  <si>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</si>
  <si>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</si>
  <si>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</si>
  <si>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</si>
  <si>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</si>
  <si>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</si>
  <si>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</si>
  <si>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</si>
  <si>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</si>
  <si>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</si>
  <si>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</si>
  <si>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</si>
  <si>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</si>
  <si>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</si>
  <si>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</si>
  <si>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</si>
  <si>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</si>
  <si>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</si>
  <si>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</si>
  <si>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</si>
  <si>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</si>
  <si>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</si>
  <si>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</si>
  <si>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</si>
  <si>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</si>
  <si>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</si>
  <si>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</si>
  <si>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</si>
  <si>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</si>
  <si>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</si>
  <si>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</si>
  <si>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</si>
  <si>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</si>
  <si>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</si>
  <si>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</si>
  <si>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</si>
  <si>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</si>
  <si>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</si>
  <si>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</si>
  <si>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</si>
  <si>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</si>
  <si>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</si>
  <si>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</si>
  <si>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</si>
  <si>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</si>
  <si>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</si>
  <si>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</si>
  <si>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</si>
  <si>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</si>
  <si>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</si>
  <si>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</si>
  <si>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</si>
  <si>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</si>
  <si>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</si>
  <si>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</si>
  <si>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</si>
  <si>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</si>
  <si>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</si>
  <si>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</si>
  <si>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</si>
  <si>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</si>
  <si>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</si>
  <si>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</si>
  <si>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</si>
  <si>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</si>
  <si>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</si>
  <si>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</si>
  <si>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</si>
  <si>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</si>
  <si>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</si>
  <si>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</si>
  <si>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</si>
  <si>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</si>
  <si>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</si>
  <si>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</si>
  <si>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</si>
  <si>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</si>
  <si>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</si>
  <si>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</si>
  <si>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</si>
  <si>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</si>
  <si>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</si>
  <si>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</si>
  <si>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</si>
  <si>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</si>
  <si>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</si>
  <si>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</si>
  <si>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</si>
  <si>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</si>
  <si>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</si>
  <si>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</si>
  <si>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</si>
  <si>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</si>
  <si>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</si>
  <si>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</si>
  <si>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</si>
  <si>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</si>
  <si>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</si>
  <si>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</si>
  <si>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</si>
  <si>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</si>
  <si>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</si>
  <si>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</si>
  <si>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</si>
  <si>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</si>
  <si>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</si>
  <si>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</si>
  <si>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</si>
  <si>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</si>
  <si>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</si>
  <si>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</si>
  <si>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</si>
  <si>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</si>
  <si>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</si>
  <si>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</si>
  <si>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</si>
  <si>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</si>
  <si>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</si>
  <si>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</si>
  <si>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</si>
  <si>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</si>
  <si>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</si>
  <si>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</si>
  <si>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</si>
  <si>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</si>
  <si>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</si>
  <si>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</si>
  <si>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</si>
  <si>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</si>
  <si>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</si>
  <si>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</si>
  <si>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</si>
  <si>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</si>
  <si>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</si>
  <si>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</si>
  <si>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</si>
  <si>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</si>
  <si>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</si>
  <si>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</si>
  <si>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</si>
  <si>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</si>
  <si>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</si>
  <si>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</si>
  <si>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</si>
  <si>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</si>
  <si>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</si>
  <si>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</si>
  <si>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</si>
  <si>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</si>
  <si>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</si>
  <si>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</si>
  <si>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</si>
  <si>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</si>
  <si>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</si>
  <si>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</si>
  <si>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</si>
  <si>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</si>
  <si>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</si>
  <si>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</si>
  <si>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</si>
  <si>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</si>
  <si>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</si>
  <si>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</si>
  <si>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</si>
  <si>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</si>
  <si>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</si>
  <si>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</si>
  <si>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</si>
  <si>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</si>
  <si>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</si>
  <si>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</si>
  <si>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</si>
  <si>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</si>
  <si>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</si>
  <si>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</si>
  <si>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</si>
  <si>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</si>
  <si>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</si>
  <si>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</si>
  <si>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</si>
  <si>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</si>
  <si>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</si>
  <si>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</si>
  <si>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</si>
  <si>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</si>
  <si>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</si>
  <si>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</si>
  <si>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</si>
  <si>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</si>
  <si>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</si>
  <si>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</si>
  <si>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</si>
  <si>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</si>
  <si>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</si>
  <si>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</si>
  <si>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</si>
  <si>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</si>
  <si>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</si>
  <si>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</si>
  <si>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</si>
  <si>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</si>
  <si>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</si>
  <si>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</si>
  <si>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</si>
  <si>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</si>
  <si>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</si>
  <si>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</si>
  <si>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</si>
  <si>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</si>
  <si>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</si>
  <si>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</si>
  <si>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</si>
  <si>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</si>
  <si>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</si>
  <si>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</si>
  <si>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</si>
  <si>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</si>
  <si>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</si>
  <si>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</si>
  <si>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</si>
  <si>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</si>
  <si>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</si>
  <si>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</si>
  <si>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</si>
  <si>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</si>
  <si>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</si>
  <si>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</si>
  <si>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</si>
  <si>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</si>
  <si>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</si>
  <si>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</si>
  <si>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</si>
  <si>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</si>
  <si>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</si>
  <si>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</si>
  <si>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</si>
  <si>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</si>
  <si>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</si>
  <si>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</si>
  <si>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</si>
  <si>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</si>
  <si>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</si>
  <si>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</si>
  <si>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</si>
  <si>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</si>
  <si>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</si>
  <si>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</si>
  <si>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</si>
  <si>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</si>
  <si>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</si>
  <si>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</si>
  <si>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</si>
  <si>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</si>
  <si>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</si>
  <si>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</si>
  <si>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</si>
  <si>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</si>
  <si>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</si>
  <si>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</si>
  <si>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</si>
  <si>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</si>
  <si>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</si>
  <si>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</si>
  <si>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</si>
  <si>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</si>
  <si>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</si>
  <si>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</si>
  <si>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</si>
  <si>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</si>
  <si>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</si>
  <si>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</si>
  <si>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</si>
  <si>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</si>
  <si>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</si>
  <si>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</si>
  <si>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</si>
  <si>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</si>
  <si>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</si>
  <si>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</si>
  <si>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</si>
  <si>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</si>
  <si>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</si>
  <si>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</si>
  <si>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</si>
  <si>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</si>
  <si>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</si>
  <si>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</si>
  <si>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</si>
  <si>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</si>
  <si>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</si>
  <si>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</si>
  <si>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</si>
  <si>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</si>
  <si>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</si>
  <si>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</si>
  <si>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</si>
  <si>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</si>
  <si>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</si>
  <si>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</si>
  <si>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</si>
  <si>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</si>
  <si>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</si>
  <si>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</si>
  <si>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</si>
  <si>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</si>
  <si>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</si>
  <si>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</si>
  <si>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</si>
  <si>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</si>
  <si>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</si>
  <si>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</si>
  <si>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</si>
  <si>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</si>
  <si>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</si>
  <si>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</si>
  <si>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</si>
  <si>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</si>
  <si>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</si>
  <si>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</si>
  <si>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</si>
  <si>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</si>
  <si>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</si>
  <si>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</si>
  <si>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</si>
  <si>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</si>
  <si>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</si>
  <si>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</si>
  <si>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</si>
  <si>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</si>
  <si>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</si>
  <si>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</si>
  <si>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</si>
  <si>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</si>
  <si>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</si>
  <si>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</si>
  <si>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</si>
  <si>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</si>
  <si>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</si>
  <si>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</si>
  <si>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</si>
  <si>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</si>
  <si>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</si>
  <si>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</si>
  <si>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</si>
  <si>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</si>
  <si>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</si>
  <si>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</si>
  <si>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</si>
  <si>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</si>
  <si>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</si>
  <si>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</si>
  <si>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</si>
  <si>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</si>
  <si>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</si>
  <si>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</si>
  <si>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</si>
  <si>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</si>
  <si>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</si>
  <si>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</si>
  <si>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</si>
  <si>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</si>
  <si>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</si>
  <si>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</si>
  <si>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</si>
  <si>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</si>
  <si>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</si>
  <si>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</si>
  <si>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</si>
  <si>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</si>
  <si>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</si>
  <si>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</si>
  <si>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</si>
  <si>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</si>
  <si>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</si>
  <si>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</si>
  <si>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</si>
  <si>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</si>
  <si>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</si>
  <si>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</si>
  <si>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</si>
  <si>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</si>
  <si>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</si>
  <si>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</si>
  <si>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</si>
  <si>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</si>
  <si>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</si>
  <si>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</si>
  <si>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</si>
  <si>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</si>
  <si>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</si>
  <si>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</si>
  <si>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</si>
  <si>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</si>
  <si>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</si>
  <si>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</si>
  <si>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</si>
  <si>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</si>
  <si>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</si>
  <si>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</si>
  <si>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</si>
  <si>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</si>
  <si>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</si>
  <si>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</si>
  <si>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</si>
  <si>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</si>
  <si>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</si>
  <si>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</si>
  <si>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</si>
  <si>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</si>
  <si>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</si>
  <si>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</si>
  <si>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</si>
  <si>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</si>
  <si>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</si>
  <si>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</si>
  <si>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</si>
  <si>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</si>
  <si>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</si>
  <si>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</si>
  <si>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</si>
  <si>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</si>
  <si>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</si>
  <si>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</si>
  <si>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</si>
  <si>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</si>
  <si>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</si>
  <si>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</si>
  <si>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</si>
  <si>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</si>
  <si>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</si>
  <si>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</si>
  <si>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</si>
  <si>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</si>
  <si>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</si>
  <si>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</si>
  <si>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</si>
  <si>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</si>
  <si>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</si>
  <si>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</si>
  <si>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</si>
  <si>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</si>
  <si>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</si>
  <si>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</si>
  <si>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</si>
  <si>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</si>
  <si>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</si>
  <si>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</si>
  <si>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</si>
  <si>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</si>
  <si>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</si>
  <si>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</si>
  <si>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</si>
  <si>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</si>
  <si>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</si>
  <si>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</si>
  <si>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</si>
  <si>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</si>
  <si>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</si>
  <si>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</si>
  <si>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</si>
  <si>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</si>
  <si>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</si>
  <si>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</si>
  <si>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</si>
  <si>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</si>
  <si>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</si>
  <si>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</si>
  <si>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</si>
  <si>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</si>
  <si>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</si>
  <si>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</si>
  <si>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</si>
  <si>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</si>
  <si>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</si>
  <si>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</si>
  <si>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</si>
  <si>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</si>
  <si>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</si>
  <si>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</si>
  <si>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</si>
  <si>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</si>
  <si>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</si>
  <si>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</si>
  <si>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</si>
  <si>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</si>
  <si>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</si>
  <si>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</si>
  <si>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</si>
  <si>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</si>
  <si>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</si>
  <si>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</si>
  <si>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</si>
  <si>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</si>
  <si>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</si>
  <si>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</si>
  <si>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</si>
  <si>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</si>
  <si>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</si>
  <si>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</si>
  <si>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</si>
  <si>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</si>
  <si>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</si>
  <si>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</si>
  <si>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</si>
  <si>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</si>
  <si>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</si>
  <si>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</si>
  <si>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</si>
  <si>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</si>
  <si>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</si>
  <si>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</si>
  <si>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</si>
  <si>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</si>
  <si>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</si>
  <si>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</si>
  <si>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</si>
  <si>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</si>
  <si>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</si>
  <si>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</si>
  <si>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</si>
  <si>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</si>
  <si>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</si>
  <si>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</si>
  <si>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</si>
  <si>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</si>
  <si>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</si>
  <si>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</si>
  <si>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</si>
  <si>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</si>
  <si>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</si>
  <si>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</si>
  <si>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</si>
  <si>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</si>
  <si>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</si>
  <si>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</si>
  <si>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</si>
  <si>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</si>
  <si>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</si>
  <si>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</si>
  <si>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</si>
  <si>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</si>
  <si>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</si>
  <si>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</si>
  <si>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</si>
  <si>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</si>
  <si>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</si>
  <si>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</si>
  <si>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</si>
  <si>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</si>
  <si>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</si>
  <si>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</si>
  <si>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</si>
  <si>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</si>
  <si>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</si>
  <si>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</si>
  <si>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</si>
  <si>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</si>
  <si>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</si>
  <si>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</si>
  <si>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</si>
  <si>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</si>
  <si>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</si>
  <si>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</si>
  <si>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</si>
  <si>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</si>
  <si>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</si>
  <si>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</si>
  <si>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</si>
  <si>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</si>
  <si>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</si>
  <si>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</si>
  <si>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</si>
  <si>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</si>
  <si>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</si>
  <si>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</si>
  <si>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</si>
  <si>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</si>
  <si>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</si>
  <si>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</si>
  <si>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</si>
  <si>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</si>
  <si>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</si>
  <si>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</si>
  <si>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</si>
  <si>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</si>
  <si>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</si>
  <si>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</si>
  <si>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</si>
  <si>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</si>
  <si>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</si>
  <si>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</si>
  <si>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</si>
  <si>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</si>
  <si>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</si>
  <si>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</si>
  <si>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</si>
  <si>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</si>
  <si>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</si>
  <si>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</si>
  <si>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</si>
  <si>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</si>
  <si>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</si>
  <si>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</si>
  <si>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</si>
  <si>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</si>
  <si>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</si>
  <si>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</si>
  <si>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</si>
  <si>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</si>
  <si>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</si>
  <si>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</si>
  <si>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</si>
  <si>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</si>
  <si>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</si>
  <si>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</si>
  <si>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</si>
  <si>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</si>
  <si>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</si>
  <si>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</si>
  <si>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</si>
  <si>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</si>
  <si>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</si>
  <si>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</si>
  <si>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</si>
  <si>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</si>
  <si>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</si>
  <si>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</si>
  <si>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</si>
  <si>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</si>
  <si>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</si>
  <si>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</si>
  <si>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</si>
  <si>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</si>
  <si>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</si>
  <si>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</si>
  <si>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</si>
  <si>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</si>
  <si>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</si>
  <si>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</si>
  <si>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</si>
  <si>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</si>
  <si>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</si>
  <si>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</si>
  <si>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</si>
  <si>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</si>
  <si>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</si>
  <si>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</si>
  <si>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</si>
  <si>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</si>
  <si>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</si>
  <si>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</si>
  <si>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</si>
  <si>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</si>
  <si>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</si>
  <si>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</si>
  <si>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</si>
  <si>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</si>
  <si>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</si>
  <si>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</si>
  <si>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</si>
  <si>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</si>
  <si>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</si>
  <si>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</si>
  <si>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</si>
  <si>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</si>
  <si>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</si>
  <si>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</si>
  <si>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</si>
  <si>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</si>
  <si>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</si>
  <si>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</si>
  <si>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</si>
  <si>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</si>
  <si>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</si>
  <si>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</si>
  <si>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</si>
  <si>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</si>
  <si>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</si>
  <si>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</si>
  <si>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</si>
  <si>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</si>
  <si>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</si>
  <si>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</si>
  <si>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</si>
  <si>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</si>
  <si>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</si>
  <si>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</si>
  <si>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</si>
  <si>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</si>
  <si>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</si>
  <si>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</si>
  <si>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</si>
  <si>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</si>
  <si>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</si>
  <si>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</si>
  <si>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</si>
  <si>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</si>
  <si>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</si>
  <si>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</si>
  <si>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</si>
  <si>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</si>
  <si>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</si>
  <si>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</si>
  <si>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</si>
  <si>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</si>
  <si>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</si>
  <si>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</si>
  <si>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</si>
  <si>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</si>
  <si>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</si>
  <si>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</si>
  <si>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</si>
  <si>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</si>
  <si>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</si>
  <si>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</si>
  <si>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</si>
  <si>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</si>
  <si>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</si>
  <si>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</si>
  <si>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</si>
  <si>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</si>
  <si>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</si>
  <si>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</si>
  <si>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</si>
  <si>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</si>
  <si>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</si>
  <si>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</si>
  <si>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</si>
  <si>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</si>
  <si>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</si>
  <si>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</si>
  <si>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</si>
  <si>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</si>
  <si>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</si>
  <si>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</si>
  <si>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</si>
  <si>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</si>
  <si>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</si>
  <si>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</si>
  <si>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</si>
  <si>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</si>
  <si>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</si>
  <si>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</si>
  <si>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</si>
  <si>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</si>
  <si>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</si>
  <si>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</si>
  <si>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</si>
  <si>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</si>
  <si>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</si>
  <si>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</si>
  <si>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</si>
  <si>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</si>
  <si>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</si>
  <si>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</si>
  <si>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</si>
  <si>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</si>
  <si>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</si>
  <si>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</si>
  <si>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</si>
  <si>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</si>
  <si>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</si>
  <si>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</si>
  <si>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</si>
  <si>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</si>
  <si>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</si>
  <si>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</si>
  <si>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</si>
  <si>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</si>
  <si>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</si>
  <si>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</si>
  <si>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</si>
  <si>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</si>
  <si>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</si>
  <si>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</si>
  <si>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</si>
  <si>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</si>
  <si>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</si>
  <si>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</si>
  <si>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</si>
  <si>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</si>
  <si>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</si>
  <si>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</si>
  <si>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</si>
  <si>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</si>
  <si>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</si>
  <si>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</si>
  <si>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</si>
  <si>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</si>
  <si>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</si>
  <si>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</si>
  <si>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</si>
  <si>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</si>
  <si>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</si>
  <si>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</si>
  <si>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</si>
  <si>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</si>
  <si>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</si>
  <si>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</si>
  <si>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</si>
  <si>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</si>
  <si>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</si>
  <si>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</si>
  <si>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</si>
  <si>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</si>
  <si>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</si>
  <si>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</si>
  <si>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</si>
  <si>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</si>
  <si>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</si>
  <si>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</si>
  <si>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</si>
  <si>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</si>
  <si>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</si>
  <si>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</si>
  <si>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</si>
  <si>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</si>
  <si>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</si>
  <si>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</si>
  <si>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</si>
  <si>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</si>
  <si>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</si>
  <si>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</si>
  <si>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</si>
  <si>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</si>
  <si>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</si>
  <si>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</si>
  <si>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</si>
  <si>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</si>
  <si>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</si>
  <si>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</si>
  <si>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</si>
  <si>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</si>
  <si>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</si>
  <si>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</si>
  <si>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</si>
  <si>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</si>
  <si>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</si>
  <si>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</si>
  <si>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</si>
  <si>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</si>
  <si>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</si>
  <si>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</si>
  <si>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</si>
  <si>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</si>
  <si>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</si>
  <si>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</si>
  <si>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</si>
  <si>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</si>
  <si>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</si>
  <si>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</si>
  <si>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</si>
  <si>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</si>
  <si>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</si>
  <si>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</si>
  <si>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</si>
  <si>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</si>
  <si>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</si>
  <si>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</si>
  <si>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</si>
  <si>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</si>
  <si>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</si>
  <si>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</si>
  <si>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</si>
  <si>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</si>
  <si>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</si>
  <si>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</si>
  <si>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</si>
  <si>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</si>
  <si>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</si>
  <si>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</si>
  <si>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</si>
  <si>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</si>
  <si>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</si>
  <si>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</si>
  <si>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</si>
  <si>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</si>
  <si>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</si>
  <si>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</si>
  <si>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</si>
  <si>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</si>
  <si>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</si>
  <si>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</si>
  <si>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</si>
  <si>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</si>
  <si>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</si>
  <si>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</si>
  <si>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</si>
  <si>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</si>
  <si>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</si>
  <si>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</si>
  <si>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</si>
  <si>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</si>
  <si>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</si>
  <si>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</si>
  <si>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</si>
  <si>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</si>
  <si>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</si>
  <si>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</si>
  <si>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</si>
  <si>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</si>
  <si>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</si>
  <si>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</si>
  <si>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</si>
  <si>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</si>
  <si>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</si>
  <si>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</si>
  <si>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</si>
  <si>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</si>
  <si>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</si>
  <si>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</si>
  <si>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</si>
  <si>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</si>
  <si>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</si>
  <si>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</si>
  <si>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</si>
  <si>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</si>
  <si>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</si>
  <si>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</si>
  <si>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</si>
  <si>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</si>
  <si>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</si>
  <si>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</si>
  <si>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</si>
  <si>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</si>
  <si>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</si>
  <si>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</si>
  <si>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</si>
  <si>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</si>
  <si>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</si>
  <si>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</si>
  <si>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</si>
  <si>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</si>
  <si>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</si>
  <si>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</si>
  <si>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</si>
  <si>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</si>
  <si>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</si>
  <si>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</si>
  <si>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</si>
  <si>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</si>
  <si>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</si>
  <si>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</si>
  <si>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</si>
  <si>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</si>
  <si>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</si>
  <si>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</si>
  <si>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</si>
  <si>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</si>
  <si>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</si>
  <si>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</si>
  <si>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</si>
  <si>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</si>
  <si>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</si>
  <si>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</si>
  <si>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</si>
  <si>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</si>
  <si>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</si>
  <si>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</si>
  <si>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</si>
  <si>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</si>
  <si>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</si>
  <si>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</si>
  <si>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</si>
  <si>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</si>
  <si>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</si>
  <si>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</si>
  <si>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</si>
  <si>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</si>
  <si>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</si>
  <si>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</si>
  <si>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</si>
  <si>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</si>
  <si>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</si>
  <si>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</si>
  <si>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</si>
  <si>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</si>
  <si>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</si>
  <si>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</si>
  <si>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</si>
  <si>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</si>
  <si>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</si>
  <si>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</si>
  <si>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</si>
  <si>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</si>
  <si>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</si>
  <si>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</si>
  <si>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</si>
  <si>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</si>
  <si>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</si>
  <si>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</si>
  <si>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</si>
  <si>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</si>
  <si>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</si>
  <si>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</si>
  <si>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</si>
  <si>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</si>
  <si>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</si>
  <si>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</si>
  <si>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</si>
  <si>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</si>
  <si>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</si>
  <si>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</si>
  <si>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</si>
  <si>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</si>
  <si>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</si>
  <si>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</si>
  <si>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</si>
  <si>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</si>
  <si>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</si>
  <si>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</si>
  <si>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</si>
  <si>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</si>
  <si>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</si>
  <si>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</si>
  <si>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</si>
  <si>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</si>
  <si>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</si>
  <si>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</si>
  <si>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</si>
  <si>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</si>
  <si>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</si>
  <si>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</si>
  <si>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</si>
  <si>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</si>
  <si>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</si>
  <si>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</si>
  <si>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</si>
  <si>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</si>
  <si>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</si>
  <si>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</si>
  <si>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</si>
  <si>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</si>
  <si>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</si>
  <si>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</si>
  <si>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</si>
  <si>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</si>
  <si>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</si>
  <si>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</si>
  <si>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</si>
  <si>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</si>
  <si>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</si>
  <si>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</si>
  <si>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</si>
  <si>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</si>
  <si>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</si>
  <si>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</si>
  <si>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</si>
  <si>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</si>
  <si>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</si>
  <si>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</si>
  <si>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</si>
  <si>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</si>
  <si>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</si>
  <si>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</si>
  <si>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</si>
  <si>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</si>
  <si>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</si>
  <si>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</si>
  <si>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</si>
  <si>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</si>
  <si>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</si>
  <si>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</si>
  <si>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</si>
  <si>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</si>
  <si>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</si>
  <si>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</si>
  <si>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</si>
  <si>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</si>
  <si>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</si>
  <si>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</si>
  <si>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</si>
  <si>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</si>
  <si>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</si>
  <si>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</si>
  <si>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</si>
  <si>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</si>
  <si>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</si>
  <si>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</si>
  <si>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</si>
  <si>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</si>
  <si>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</si>
  <si>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</si>
  <si>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</si>
  <si>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</si>
  <si>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</si>
  <si>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</si>
  <si>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</si>
  <si>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</si>
  <si>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</si>
  <si>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</si>
  <si>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</si>
  <si>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</si>
  <si>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</si>
  <si>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</si>
  <si>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</si>
  <si>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</si>
  <si>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</si>
  <si>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</si>
  <si>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</si>
  <si>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</si>
  <si>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</si>
  <si>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</si>
  <si>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</si>
  <si>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</si>
  <si>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</si>
  <si>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</si>
  <si>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</si>
  <si>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</si>
  <si>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</si>
  <si>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</si>
  <si>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</si>
  <si>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</si>
  <si>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</si>
  <si>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</si>
  <si>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</si>
  <si>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</si>
  <si>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</si>
  <si>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</si>
  <si>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</si>
  <si>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</si>
  <si>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</si>
  <si>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</si>
  <si>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</si>
  <si>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</si>
  <si>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</si>
  <si>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</si>
  <si>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</si>
  <si>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</si>
  <si>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</si>
  <si>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</si>
  <si>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</si>
  <si>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</si>
  <si>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</si>
  <si>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</si>
  <si>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</si>
  <si>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</si>
  <si>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</si>
  <si>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</si>
  <si>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</si>
  <si>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</si>
  <si>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</si>
  <si>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</si>
  <si>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</si>
  <si>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</si>
  <si>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</si>
  <si>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</si>
  <si>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</si>
  <si>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</si>
  <si>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</si>
  <si>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</si>
  <si>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</si>
  <si>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</si>
  <si>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</si>
  <si>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</si>
  <si>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</si>
  <si>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</si>
  <si>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</si>
  <si>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</si>
  <si>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</si>
  <si>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</si>
  <si>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</si>
  <si>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</si>
  <si>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</si>
  <si>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</si>
  <si>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</si>
  <si>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</si>
  <si>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</si>
  <si>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</si>
  <si>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</si>
  <si>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</si>
  <si>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</si>
  <si>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</si>
  <si>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</si>
  <si>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</si>
  <si>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</si>
  <si>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</si>
  <si>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</si>
  <si>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</si>
  <si>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</si>
  <si>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</si>
  <si>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</si>
  <si>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</si>
  <si>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</si>
  <si>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</si>
  <si>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</si>
  <si>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</si>
  <si>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</si>
  <si>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</si>
  <si>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</si>
  <si>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</si>
  <si>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</si>
  <si>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</si>
  <si>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</si>
  <si>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</si>
  <si>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</si>
  <si>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</si>
  <si>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</si>
  <si>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</si>
  <si>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</si>
  <si>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</si>
  <si>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</si>
  <si>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</si>
  <si>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</si>
  <si>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</si>
  <si>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</si>
  <si>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</si>
  <si>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</si>
  <si>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</si>
  <si>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</si>
  <si>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</si>
  <si>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</si>
  <si>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</si>
  <si>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</si>
  <si>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</si>
  <si>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</si>
  <si>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</si>
  <si>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</si>
  <si>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</si>
  <si>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</si>
  <si>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</si>
  <si>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</si>
  <si>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</si>
  <si>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</si>
  <si>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</si>
  <si>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</si>
  <si>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</si>
  <si>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</si>
  <si>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</si>
  <si>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</si>
  <si>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</si>
  <si>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</si>
  <si>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</si>
  <si>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</si>
  <si>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</si>
  <si>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</si>
  <si>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</si>
  <si>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</si>
  <si>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</si>
  <si>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</si>
  <si>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</si>
  <si>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</si>
  <si>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</si>
  <si>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</si>
  <si>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</si>
  <si>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</si>
  <si>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</si>
  <si>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</si>
  <si>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</si>
  <si>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</si>
  <si>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</si>
  <si>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</si>
  <si>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</si>
  <si>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</si>
  <si>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</si>
  <si>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</si>
  <si>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</si>
  <si>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</si>
  <si>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</si>
  <si>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</si>
  <si>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</si>
  <si>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</si>
  <si>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</si>
  <si>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</si>
  <si>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</si>
  <si>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</si>
  <si>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</si>
  <si>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</si>
  <si>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</si>
  <si>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</si>
  <si>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</si>
  <si>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</si>
  <si>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</si>
  <si>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</si>
  <si>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</si>
  <si>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</si>
  <si>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</si>
  <si>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</si>
  <si>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</si>
  <si>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</si>
  <si>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</si>
  <si>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</si>
  <si>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</si>
  <si>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</si>
  <si>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</si>
  <si>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</si>
  <si>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</si>
  <si>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</si>
  <si>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</si>
  <si>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</si>
  <si>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</si>
  <si>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</si>
  <si>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</si>
  <si>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</si>
  <si>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</si>
  <si>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</si>
  <si>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</si>
  <si>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</si>
  <si>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</si>
  <si>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</si>
  <si>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</si>
  <si>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</si>
  <si>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</si>
  <si>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</si>
  <si>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</si>
  <si>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</si>
  <si>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</si>
  <si>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</si>
  <si>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</si>
  <si>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</si>
  <si>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</si>
  <si>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</si>
  <si>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</si>
  <si>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</si>
  <si>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</si>
  <si>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</si>
  <si>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</si>
  <si>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</si>
  <si>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</si>
  <si>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</si>
  <si>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</si>
  <si>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</si>
  <si>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</si>
  <si>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</si>
  <si>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</si>
  <si>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</si>
  <si>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</si>
  <si>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</si>
  <si>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</si>
  <si>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</si>
  <si>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</si>
  <si>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</si>
  <si>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</si>
  <si>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</si>
  <si>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</si>
  <si>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</si>
  <si>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</si>
  <si>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</si>
  <si>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</si>
  <si>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</si>
  <si>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</si>
  <si>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</si>
  <si>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</si>
  <si>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</si>
  <si>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</si>
  <si>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</si>
  <si>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</si>
  <si>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</si>
  <si>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</si>
  <si>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</si>
  <si>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</si>
  <si>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</si>
  <si>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</si>
  <si>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</si>
  <si>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</si>
  <si>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</si>
  <si>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</si>
  <si>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</si>
  <si>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</si>
  <si>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</si>
  <si>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</si>
  <si>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</si>
  <si>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</si>
  <si>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</si>
  <si>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</si>
  <si>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</si>
  <si>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</si>
  <si>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</si>
  <si>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</si>
  <si>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</si>
  <si>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</si>
  <si>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</si>
  <si>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</si>
  <si>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</si>
  <si>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</si>
  <si>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</si>
  <si>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</si>
  <si>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</si>
  <si>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</si>
  <si>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</si>
  <si>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</si>
  <si>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</si>
  <si>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</si>
  <si>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</si>
  <si>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</si>
  <si>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</si>
  <si>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</si>
  <si>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</si>
  <si>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</si>
  <si>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</si>
  <si>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</si>
  <si>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</si>
  <si>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</si>
  <si>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</si>
  <si>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</si>
  <si>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</si>
  <si>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</si>
  <si>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</si>
  <si>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</si>
  <si>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</si>
  <si>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</si>
  <si>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</si>
  <si>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</si>
  <si>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</si>
  <si>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</si>
  <si>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</si>
  <si>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</si>
  <si>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</si>
  <si>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</si>
  <si>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</si>
  <si>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</si>
  <si>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</si>
  <si>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</si>
  <si>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</si>
  <si>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</si>
  <si>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</si>
  <si>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</si>
  <si>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</si>
  <si>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</si>
  <si>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</si>
  <si>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</si>
  <si>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</si>
  <si>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</si>
  <si>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</si>
  <si>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</si>
  <si>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</si>
  <si>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</si>
  <si>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</si>
  <si>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</si>
  <si>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</si>
  <si>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</si>
  <si>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</si>
  <si>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</si>
  <si>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</si>
  <si>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</si>
  <si>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</si>
  <si>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</si>
  <si>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</si>
  <si>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</si>
  <si>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</si>
  <si>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</si>
  <si>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</si>
  <si>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</si>
  <si>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</si>
  <si>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</si>
  <si>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</si>
  <si>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</si>
  <si>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</si>
  <si>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</si>
  <si>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</si>
  <si>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</si>
  <si>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</si>
  <si>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</si>
  <si>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</si>
  <si>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</si>
  <si>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</si>
  <si>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</si>
  <si>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</si>
  <si>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</si>
  <si>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</si>
  <si>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</si>
  <si>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</si>
  <si>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</si>
  <si>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</si>
  <si>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</si>
  <si>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</si>
  <si>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</si>
  <si>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</si>
  <si>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</si>
  <si>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</si>
  <si>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</si>
  <si>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</si>
  <si>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</si>
  <si>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</si>
  <si>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</si>
  <si>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</si>
  <si>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</si>
  <si>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</si>
  <si>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</si>
  <si>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</si>
  <si>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</si>
  <si>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</si>
  <si>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</si>
  <si>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</si>
  <si>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</si>
  <si>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</si>
  <si>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</si>
  <si>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</si>
  <si>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</si>
  <si>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</si>
  <si>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</si>
  <si>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</si>
  <si>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</si>
  <si>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</si>
  <si>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</si>
  <si>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</si>
  <si>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</si>
  <si>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</si>
  <si>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</si>
  <si>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</si>
  <si>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</si>
  <si>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</si>
  <si>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</si>
  <si>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</si>
  <si>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</si>
  <si>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</si>
  <si>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</si>
  <si>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</si>
  <si>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</si>
  <si>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</si>
  <si>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</si>
  <si>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</si>
  <si>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</si>
  <si>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</si>
  <si>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</si>
  <si>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</si>
  <si>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</si>
  <si>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</si>
  <si>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</si>
  <si>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</si>
  <si>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</si>
  <si>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</si>
  <si>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</si>
  <si>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</si>
  <si>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</si>
  <si>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</si>
  <si>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</si>
  <si>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</si>
  <si>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</si>
  <si>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</si>
  <si>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</si>
  <si>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</si>
  <si>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</si>
  <si>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</si>
  <si>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</si>
  <si>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</si>
  <si>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</si>
  <si>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</si>
  <si>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</si>
  <si>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</si>
  <si>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</si>
  <si>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</si>
  <si>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</si>
  <si>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</si>
  <si>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</si>
  <si>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</si>
  <si>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</si>
  <si>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</si>
  <si>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</si>
  <si>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</si>
  <si>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</si>
  <si>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</si>
  <si>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</si>
  <si>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</si>
  <si>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</si>
  <si>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</si>
  <si>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</si>
  <si>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</si>
  <si>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</si>
  <si>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</si>
  <si>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</si>
  <si>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</si>
  <si>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</si>
  <si>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</si>
  <si>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</si>
  <si>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</si>
  <si>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</si>
  <si>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</si>
  <si>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</si>
  <si>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</si>
  <si>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</si>
  <si>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</si>
  <si>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</si>
  <si>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</si>
  <si>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</si>
  <si>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</si>
  <si>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</si>
  <si>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</si>
  <si>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</si>
  <si>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</si>
  <si>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</si>
  <si>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</si>
  <si>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</si>
  <si>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</si>
  <si>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</si>
  <si>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</si>
  <si>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</si>
  <si>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</si>
  <si>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</si>
  <si>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</si>
  <si>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</si>
  <si>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</si>
  <si>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</si>
  <si>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</si>
  <si>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</si>
  <si>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</si>
  <si>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</si>
  <si>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</si>
  <si>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</si>
  <si>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</si>
  <si>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</si>
  <si>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</si>
  <si>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</si>
  <si>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</si>
  <si>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</si>
  <si>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</si>
  <si>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</si>
  <si>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</si>
  <si>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</si>
  <si>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</si>
  <si>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</si>
  <si>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</si>
  <si>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</si>
  <si>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</si>
  <si>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</si>
  <si>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</si>
  <si>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</si>
  <si>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</si>
  <si>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</si>
  <si>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</si>
  <si>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</si>
  <si>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</si>
  <si>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</si>
  <si>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</si>
  <si>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</si>
  <si>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</si>
  <si>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</si>
  <si>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</si>
  <si>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</si>
  <si>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</si>
  <si>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</si>
  <si>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</si>
  <si>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</si>
  <si>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</si>
  <si>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</si>
  <si>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</si>
  <si>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</si>
  <si>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</si>
  <si>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</si>
  <si>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</si>
  <si>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</si>
  <si>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</si>
  <si>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</si>
  <si>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</si>
  <si>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</si>
  <si>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</si>
  <si>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</si>
  <si>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</si>
  <si>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</si>
  <si>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</si>
  <si>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</si>
  <si>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</si>
  <si>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</si>
  <si>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</si>
  <si>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</si>
  <si>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</si>
  <si>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</si>
  <si>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</si>
  <si>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</si>
  <si>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</si>
  <si>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</si>
  <si>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</si>
  <si>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</si>
  <si>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</si>
  <si>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</si>
  <si>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</si>
  <si>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</si>
  <si>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</si>
  <si>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</si>
  <si>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</si>
  <si>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</si>
  <si>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</si>
  <si>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</si>
  <si>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</si>
  <si>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</si>
  <si>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</si>
  <si>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</si>
  <si>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</si>
  <si>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</si>
  <si>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</si>
  <si>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</si>
  <si>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</si>
  <si>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</si>
  <si>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</si>
  <si>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</si>
  <si>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</si>
  <si>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</si>
  <si>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</si>
  <si>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</si>
  <si>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</si>
  <si>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</si>
  <si>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</si>
  <si>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</si>
  <si>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</si>
  <si>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</si>
  <si>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</si>
  <si>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</si>
  <si>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</si>
  <si>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</si>
  <si>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</si>
  <si>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</si>
  <si>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</si>
  <si>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</si>
  <si>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</si>
  <si>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</si>
  <si>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</si>
  <si>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</si>
  <si>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</si>
  <si>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</si>
  <si>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</si>
  <si>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</si>
  <si>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</si>
  <si>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</si>
  <si>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</si>
  <si>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</si>
  <si>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</si>
  <si>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</si>
  <si>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</si>
  <si>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</si>
  <si>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</si>
  <si>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</si>
  <si>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</si>
  <si>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</si>
  <si>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</si>
  <si>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</si>
  <si>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</si>
  <si>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</si>
  <si>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</si>
  <si>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</si>
  <si>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</si>
  <si>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</si>
  <si>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</si>
  <si>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</si>
  <si>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</si>
  <si>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</si>
  <si>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</si>
  <si>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</si>
  <si>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</si>
  <si>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</si>
  <si>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</si>
  <si>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</si>
  <si>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</si>
  <si>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</si>
  <si>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</si>
  <si>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</si>
  <si>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</si>
  <si>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</si>
  <si>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</si>
  <si>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</si>
  <si>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</si>
  <si>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</si>
  <si>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</si>
  <si>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</si>
  <si>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</si>
  <si>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</si>
  <si>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</si>
  <si>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</si>
  <si>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</si>
  <si>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</si>
  <si>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</si>
  <si>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</si>
  <si>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</si>
  <si>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</si>
  <si>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</si>
  <si>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</si>
  <si>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</si>
  <si>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</si>
  <si>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</si>
  <si>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</si>
  <si>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</si>
  <si>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</si>
  <si>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</si>
  <si>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</si>
  <si>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</si>
  <si>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</si>
  <si>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</si>
  <si>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</si>
  <si>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</si>
  <si>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</si>
  <si>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</si>
  <si>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</si>
  <si>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</si>
  <si>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</si>
  <si>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</si>
  <si>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</si>
  <si>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</si>
  <si>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</si>
  <si>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</si>
  <si>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</si>
  <si>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</si>
  <si>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</si>
  <si>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</si>
  <si>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</si>
  <si>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</si>
  <si>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</si>
  <si>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</si>
  <si>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</si>
  <si>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</si>
  <si>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</si>
  <si>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</si>
  <si>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</si>
  <si>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</si>
  <si>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</si>
  <si>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</si>
  <si>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</si>
  <si>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</si>
  <si>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</si>
  <si>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</si>
  <si>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</si>
  <si>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</si>
  <si>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</si>
  <si>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</si>
  <si>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</si>
  <si>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</si>
  <si>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</si>
  <si>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</si>
  <si>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</si>
  <si>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</si>
  <si>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</si>
  <si>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</si>
  <si>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</si>
  <si>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</si>
  <si>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</si>
  <si>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</si>
  <si>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</si>
  <si>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</si>
  <si>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</si>
  <si>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</si>
  <si>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</si>
  <si>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</si>
  <si>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</si>
  <si>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</si>
  <si>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</si>
  <si>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</si>
  <si>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</si>
  <si>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</si>
  <si>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</si>
  <si>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</si>
  <si>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</si>
  <si>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</si>
  <si>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</si>
  <si>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</si>
  <si>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</si>
  <si>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</si>
  <si>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</si>
  <si>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</si>
  <si>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</si>
  <si>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</si>
  <si>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</si>
  <si>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</si>
  <si>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</si>
  <si>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</si>
  <si>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</si>
  <si>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</si>
  <si>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</si>
  <si>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</si>
  <si>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</si>
  <si>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</si>
  <si>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</si>
  <si>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</si>
  <si>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</si>
  <si>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</si>
  <si>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</si>
  <si>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</si>
  <si>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</si>
  <si>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</si>
  <si>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</si>
  <si>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</si>
  <si>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</si>
  <si>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</si>
  <si>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</si>
  <si>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</si>
  <si>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</si>
  <si>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</si>
  <si>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</si>
  <si>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</si>
  <si>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</si>
  <si>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</si>
  <si>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</si>
  <si>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</si>
  <si>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</si>
  <si>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</si>
  <si>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</si>
  <si>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</si>
  <si>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</si>
  <si>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</si>
  <si>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</si>
  <si>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</si>
  <si>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</si>
  <si>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</si>
  <si>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</si>
  <si>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</si>
  <si>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</si>
  <si>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</si>
  <si>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</si>
  <si>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</si>
  <si>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</si>
  <si>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</si>
  <si>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</si>
  <si>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</si>
  <si>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</si>
  <si>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</si>
  <si>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</si>
  <si>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</si>
  <si>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</si>
  <si>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</si>
  <si>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</si>
  <si>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</si>
  <si>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</si>
  <si>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</si>
  <si>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</si>
  <si>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</si>
  <si>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</si>
  <si>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</si>
  <si>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</si>
  <si>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</si>
  <si>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</si>
  <si>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</si>
  <si>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</si>
  <si>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</si>
  <si>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</si>
  <si>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</si>
  <si>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</si>
  <si>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</si>
  <si>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</si>
  <si>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</si>
  <si>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</si>
  <si>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</si>
  <si>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</si>
  <si>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</si>
  <si>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</si>
  <si>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</si>
  <si>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</si>
  <si>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</si>
  <si>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</si>
  <si>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</si>
  <si>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</si>
  <si>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</si>
  <si>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</si>
  <si>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</si>
  <si>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</si>
  <si>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</si>
  <si>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</si>
  <si>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</si>
  <si>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</si>
  <si>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</si>
  <si>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</si>
  <si>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</si>
  <si>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</si>
  <si>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</si>
  <si>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</si>
  <si>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</si>
  <si>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</si>
  <si>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</si>
  <si>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</si>
  <si>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</si>
  <si>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</si>
  <si>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</si>
  <si>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</si>
  <si>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</si>
  <si>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</si>
  <si>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</si>
  <si>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</si>
  <si>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</si>
  <si>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</si>
  <si>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</si>
  <si>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</si>
  <si>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</si>
  <si>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</si>
  <si>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</si>
  <si>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</si>
  <si>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</si>
  <si>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</si>
  <si>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</si>
  <si>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</si>
  <si>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</si>
  <si>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</si>
  <si>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</si>
  <si>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</si>
  <si>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</si>
  <si>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</si>
  <si>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</si>
  <si>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</si>
  <si>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</si>
  <si>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</si>
  <si>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</si>
  <si>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</si>
  <si>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</si>
  <si>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</si>
  <si>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</si>
  <si>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</si>
  <si>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</si>
  <si>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</si>
  <si>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</si>
  <si>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</si>
  <si>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</si>
  <si>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</si>
  <si>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</si>
  <si>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</si>
  <si>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</si>
  <si>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</si>
  <si>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</si>
  <si>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</si>
  <si>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</si>
  <si>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</si>
  <si>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</si>
  <si>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</si>
  <si>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</si>
  <si>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</si>
  <si>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</si>
  <si>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</si>
  <si>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</si>
  <si>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</si>
  <si>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</si>
  <si>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</si>
  <si>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</si>
  <si>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</si>
  <si>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</si>
  <si>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</si>
  <si>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</si>
  <si>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</si>
  <si>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</si>
  <si>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</si>
  <si>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</si>
  <si>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</si>
  <si>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</si>
  <si>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</si>
  <si>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</si>
  <si>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</si>
  <si>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</si>
  <si>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</si>
  <si>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</si>
  <si>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</si>
  <si>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</si>
  <si>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</si>
  <si>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</si>
  <si>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</si>
  <si>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</si>
  <si>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</si>
  <si>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</si>
  <si>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</si>
  <si>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</si>
  <si>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</si>
  <si>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</si>
  <si>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</si>
  <si>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</si>
  <si>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</si>
  <si>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</si>
  <si>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</si>
  <si>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</si>
  <si>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</si>
  <si>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</si>
  <si>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</si>
  <si>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</si>
  <si>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</si>
  <si>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</si>
  <si>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</si>
  <si>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</si>
  <si>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</si>
  <si>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</si>
  <si>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</si>
  <si>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</si>
  <si>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</si>
  <si>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</si>
  <si>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</si>
  <si>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</si>
  <si>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</si>
  <si>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</si>
  <si>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</si>
  <si>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</si>
  <si>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</si>
  <si>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</si>
  <si>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</si>
  <si>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</si>
  <si>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</si>
  <si>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</si>
  <si>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</si>
  <si>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</si>
  <si>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</si>
  <si>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</si>
  <si>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</si>
  <si>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</si>
  <si>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</si>
  <si>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</si>
  <si>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</si>
  <si>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</si>
  <si>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</si>
  <si>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</si>
  <si>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</si>
  <si>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</si>
  <si>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</si>
  <si>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</si>
  <si>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</si>
  <si>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</si>
  <si>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</si>
  <si>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</si>
  <si>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</si>
  <si>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</si>
  <si>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</si>
  <si>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</si>
  <si>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</si>
  <si>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</si>
  <si>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</si>
  <si>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</si>
  <si>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</si>
  <si>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</si>
  <si>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</si>
  <si>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</si>
  <si>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</si>
  <si>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</si>
  <si>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</si>
  <si>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</si>
  <si>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</si>
  <si>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</si>
  <si>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</si>
  <si>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</si>
  <si>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</si>
  <si>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</si>
  <si>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</si>
  <si>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</si>
  <si>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</si>
  <si>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</si>
  <si>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</si>
  <si>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</si>
  <si>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</si>
  <si>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</si>
  <si>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</si>
  <si>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</si>
  <si>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</si>
  <si>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</si>
  <si>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</si>
  <si>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</si>
  <si>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</si>
  <si>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</si>
  <si>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</si>
  <si>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</si>
  <si>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</si>
  <si>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</si>
  <si>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</si>
  <si>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</si>
  <si>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</si>
  <si>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</si>
  <si>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</si>
  <si>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</si>
  <si>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</si>
  <si>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</si>
  <si>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</si>
  <si>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</si>
  <si>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</si>
  <si>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</si>
  <si>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</si>
  <si>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</si>
  <si>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</si>
  <si>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</si>
  <si>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</si>
  <si>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</si>
  <si>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</si>
  <si>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</si>
  <si>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</si>
  <si>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</si>
  <si>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</si>
  <si>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</si>
  <si>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</si>
  <si>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</si>
  <si>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</si>
  <si>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</si>
  <si>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</si>
  <si>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</si>
  <si>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</si>
  <si>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</si>
  <si>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</si>
  <si>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</si>
  <si>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</si>
  <si>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</si>
  <si>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</si>
  <si>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</si>
  <si>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</si>
  <si>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</si>
  <si>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</si>
  <si>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</si>
  <si>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</si>
  <si>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</si>
  <si>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</si>
  <si>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</si>
  <si>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</si>
  <si>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</si>
  <si>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</si>
  <si>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</si>
  <si>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</si>
  <si>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</si>
  <si>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</si>
  <si>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</si>
  <si>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</si>
  <si>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</si>
  <si>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</si>
  <si>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</si>
  <si>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</si>
  <si>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</si>
  <si>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</si>
  <si>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</si>
  <si>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</si>
  <si>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</si>
  <si>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</si>
  <si>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</si>
  <si>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</si>
  <si>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</si>
  <si>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</si>
  <si>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</si>
  <si>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</si>
  <si>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</si>
  <si>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</si>
  <si>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</si>
  <si>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</si>
  <si>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</si>
  <si>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</si>
  <si>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</si>
  <si>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</si>
  <si>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</si>
  <si>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</si>
  <si>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</si>
  <si>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</si>
  <si>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</si>
  <si>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</si>
  <si>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</si>
  <si>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</si>
  <si>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</si>
  <si>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</si>
  <si>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</si>
  <si>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</si>
  <si>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</si>
  <si>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</si>
  <si>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</si>
  <si>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</si>
  <si>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</si>
  <si>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</si>
  <si>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</si>
  <si>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</si>
  <si>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</si>
  <si>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</si>
  <si>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</si>
  <si>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</si>
  <si>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</si>
  <si>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</si>
  <si>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</si>
  <si>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</si>
  <si>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</si>
  <si>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</si>
  <si>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</si>
  <si>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</si>
  <si>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</si>
  <si>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</si>
  <si>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</si>
  <si>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</si>
  <si>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</si>
  <si>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</si>
  <si>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</si>
  <si>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</si>
  <si>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</si>
  <si>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</si>
  <si>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</si>
  <si>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</si>
  <si>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</si>
  <si>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</si>
  <si>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</si>
  <si>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</si>
  <si>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</si>
  <si>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</si>
  <si>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</si>
  <si>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</si>
  <si>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</si>
  <si>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</si>
  <si>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</si>
  <si>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</si>
  <si>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</si>
  <si>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</si>
  <si>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</si>
  <si>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</si>
  <si>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</si>
  <si>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</si>
  <si>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</si>
  <si>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</si>
  <si>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</si>
  <si>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</si>
  <si>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</si>
  <si>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</si>
  <si>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</si>
  <si>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</si>
  <si>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</si>
  <si>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</si>
  <si>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</si>
  <si>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</si>
  <si>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</si>
  <si>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</si>
  <si>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</si>
  <si>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</si>
  <si>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</si>
  <si>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</si>
  <si>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</si>
  <si>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</si>
  <si>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</si>
  <si>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</si>
  <si>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</si>
  <si>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</si>
  <si>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</si>
  <si>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</si>
  <si>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</si>
  <si>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</si>
  <si>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</si>
  <si>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</si>
  <si>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</si>
  <si>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</si>
  <si>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</si>
  <si>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</si>
  <si>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</si>
  <si>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</si>
  <si>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</si>
  <si>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</si>
  <si>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</si>
  <si>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</si>
  <si>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</si>
  <si>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</si>
  <si>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</si>
  <si>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</si>
  <si>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</si>
  <si>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</si>
  <si>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</si>
  <si>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</si>
  <si>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</si>
  <si>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</si>
  <si>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</si>
  <si>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</si>
  <si>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</si>
  <si>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</si>
  <si>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</si>
  <si>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</si>
  <si>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</si>
  <si>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</si>
  <si>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</si>
  <si>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</si>
  <si>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</si>
  <si>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</si>
  <si>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</si>
  <si>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</si>
  <si>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</si>
  <si>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</si>
  <si>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</si>
  <si>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</si>
  <si>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</si>
  <si>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</si>
  <si>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</si>
  <si>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</si>
  <si>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</si>
  <si>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</si>
  <si>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</si>
  <si>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</si>
  <si>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</si>
  <si>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</si>
  <si>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</si>
  <si>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</si>
  <si>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</si>
  <si>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</si>
  <si>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</si>
  <si>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</si>
  <si>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</si>
  <si>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</si>
  <si>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</si>
  <si>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</si>
  <si>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</si>
  <si>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</si>
  <si>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</si>
  <si>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</si>
  <si>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</si>
  <si>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</si>
  <si>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</si>
  <si>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</si>
  <si>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</si>
  <si>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</si>
  <si>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</si>
  <si>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</si>
  <si>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</si>
  <si>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</si>
  <si>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</si>
  <si>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</si>
  <si>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</si>
  <si>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</si>
  <si>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</si>
  <si>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</si>
  <si>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</si>
  <si>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</si>
  <si>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</si>
  <si>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</si>
  <si>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</si>
  <si>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</si>
  <si>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</si>
  <si>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</si>
  <si>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</si>
  <si>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</si>
  <si>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</si>
  <si>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</si>
  <si>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</si>
  <si>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</si>
  <si>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</si>
  <si>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</si>
  <si>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</si>
  <si>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</si>
  <si>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</si>
  <si>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</si>
  <si>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</si>
  <si>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</si>
  <si>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</si>
  <si>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</si>
  <si>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</si>
  <si>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</si>
  <si>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</si>
  <si>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</si>
  <si>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</si>
  <si>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</si>
  <si>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</si>
  <si>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</si>
  <si>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</si>
  <si>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</si>
  <si>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</si>
  <si>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</si>
  <si>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</si>
  <si>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</si>
  <si>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</si>
  <si>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</si>
  <si>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</si>
  <si>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</si>
  <si>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</si>
  <si>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</si>
  <si>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</si>
  <si>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</si>
  <si>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</si>
  <si>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</si>
  <si>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</si>
  <si>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</si>
  <si>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</si>
  <si>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</si>
  <si>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</si>
  <si>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</si>
  <si>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</si>
  <si>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</si>
  <si>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</si>
  <si>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</si>
  <si>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</si>
  <si>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</si>
  <si>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</si>
  <si>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</si>
  <si>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</si>
  <si>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</si>
  <si>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</si>
  <si>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</si>
  <si>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</si>
  <si>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</si>
  <si>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</si>
  <si>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</si>
  <si>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</si>
  <si>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</si>
  <si>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</si>
  <si>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</si>
  <si>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</si>
  <si>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</si>
  <si>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</si>
  <si>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</si>
  <si>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</si>
  <si>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</si>
  <si>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</si>
  <si>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</si>
  <si>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</si>
  <si>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</si>
  <si>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</si>
  <si>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</si>
  <si>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</si>
  <si>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</si>
  <si>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</si>
  <si>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</si>
  <si>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</si>
  <si>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</si>
  <si>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</si>
  <si>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</si>
  <si>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</si>
  <si>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</si>
  <si>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</si>
  <si>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</si>
  <si>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</si>
  <si>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</si>
  <si>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</si>
  <si>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</si>
  <si>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</si>
  <si>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</si>
  <si>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</si>
  <si>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</si>
  <si>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</si>
  <si>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</si>
  <si>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</si>
  <si>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</si>
  <si>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</si>
  <si>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</si>
  <si>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</si>
  <si>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</si>
  <si>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</si>
  <si>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</si>
  <si>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</si>
  <si>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</si>
  <si>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</si>
  <si>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</si>
  <si>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</si>
  <si>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</si>
  <si>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</si>
  <si>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</si>
  <si>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</si>
  <si>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</si>
  <si>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</si>
  <si>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</si>
  <si>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</si>
  <si>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</si>
  <si>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</si>
  <si>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</si>
  <si>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</si>
  <si>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</si>
  <si>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</si>
  <si>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</si>
  <si>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</si>
  <si>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</si>
  <si>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</si>
  <si>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</si>
  <si>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</si>
  <si>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</si>
  <si>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</si>
  <si>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</si>
  <si>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</si>
  <si>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</si>
  <si>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</si>
  <si>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</si>
  <si>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</si>
  <si>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</si>
  <si>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</si>
  <si>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</si>
  <si>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</si>
  <si>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</si>
  <si>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</si>
  <si>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</si>
  <si>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</si>
  <si>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</si>
  <si>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</si>
  <si>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</si>
  <si>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</si>
  <si>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</si>
  <si>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</si>
  <si>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</si>
  <si>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</si>
  <si>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</si>
  <si>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</si>
  <si>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</si>
  <si>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</si>
  <si>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</si>
  <si>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</si>
  <si>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</si>
  <si>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</si>
  <si>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</si>
  <si>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</si>
  <si>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</si>
  <si>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</si>
  <si>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</si>
  <si>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</si>
  <si>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</si>
  <si>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</si>
  <si>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</si>
  <si>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</si>
  <si>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</si>
  <si>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</si>
  <si>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</si>
  <si>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</si>
  <si>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</si>
  <si>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</si>
  <si>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</si>
  <si>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</si>
  <si>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</si>
  <si>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</si>
  <si>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</si>
  <si>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</si>
  <si>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</si>
  <si>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</si>
  <si>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</si>
  <si>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</si>
  <si>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</si>
  <si>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</si>
  <si>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</si>
  <si>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</si>
  <si>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</si>
  <si>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</si>
  <si>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</si>
  <si>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</si>
  <si>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</si>
  <si>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</si>
  <si>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</si>
  <si>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</si>
  <si>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</si>
  <si>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</si>
  <si>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</si>
  <si>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</si>
  <si>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</si>
  <si>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</si>
  <si>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</si>
  <si>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</si>
  <si>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</si>
  <si>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</si>
  <si>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</si>
  <si>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</si>
  <si>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</si>
  <si>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</si>
  <si>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</si>
  <si>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</si>
  <si>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</si>
  <si>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</si>
  <si>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</si>
  <si>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</si>
  <si>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</si>
  <si>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</si>
  <si>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</si>
  <si>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</si>
  <si>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</si>
  <si>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</si>
  <si>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</si>
  <si>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</si>
  <si>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</si>
  <si>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</si>
  <si>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</si>
  <si>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</si>
  <si>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</si>
  <si>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</si>
  <si>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</si>
  <si>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</si>
  <si>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</si>
  <si>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</si>
  <si>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</si>
  <si>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</si>
  <si>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</si>
  <si>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</si>
  <si>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</si>
  <si>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</si>
  <si>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</si>
  <si>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</si>
  <si>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</si>
  <si>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</si>
  <si>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</si>
  <si>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</si>
  <si>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</si>
  <si>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</si>
  <si>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</si>
  <si>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</si>
  <si>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</si>
  <si>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</si>
  <si>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</si>
  <si>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</si>
  <si>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</si>
  <si>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</si>
  <si>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</si>
  <si>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</si>
  <si>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</si>
  <si>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</si>
  <si>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</si>
  <si>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</si>
  <si>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</si>
  <si>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</si>
  <si>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</si>
  <si>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</si>
  <si>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</si>
  <si>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</si>
  <si>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</si>
  <si>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</si>
  <si>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</si>
  <si>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</si>
  <si>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</si>
  <si>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</si>
  <si>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</si>
  <si>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</si>
  <si>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</si>
  <si>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</si>
  <si>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</si>
  <si>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</si>
  <si>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</si>
  <si>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</si>
  <si>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</si>
  <si>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</si>
  <si>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</si>
  <si>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</si>
  <si>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</si>
  <si>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</si>
  <si>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</si>
  <si>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</si>
  <si>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</si>
  <si>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</si>
  <si>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</si>
  <si>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</si>
  <si>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</si>
  <si>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</si>
  <si>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</si>
  <si>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</si>
  <si>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</si>
  <si>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</si>
  <si>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</si>
  <si>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</si>
  <si>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</si>
  <si>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</si>
  <si>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</si>
  <si>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</si>
  <si>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</si>
  <si>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</si>
  <si>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</si>
  <si>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</si>
  <si>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</si>
  <si>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</si>
  <si>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</si>
  <si>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</si>
  <si>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</si>
  <si>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</si>
  <si>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</si>
  <si>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</si>
  <si>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</si>
  <si>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</si>
  <si>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</si>
  <si>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</si>
  <si>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</si>
  <si>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</si>
  <si>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</si>
  <si>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</si>
  <si>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</si>
  <si>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</si>
  <si>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</si>
  <si>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</si>
  <si>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</si>
  <si>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</si>
  <si>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</si>
  <si>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</si>
  <si>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</si>
  <si>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</si>
  <si>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</si>
  <si>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</si>
  <si>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</si>
  <si>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</si>
  <si>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</si>
  <si>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</si>
  <si>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</si>
  <si>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</si>
  <si>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</si>
  <si>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</si>
  <si>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</si>
  <si>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</si>
  <si>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</si>
  <si>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</si>
  <si>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</si>
  <si>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</si>
  <si>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</si>
  <si>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</si>
  <si>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</si>
  <si>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</si>
  <si>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</si>
  <si>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</si>
  <si>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</si>
  <si>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</si>
  <si>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</si>
  <si>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</si>
  <si>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</si>
  <si>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</si>
  <si>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</si>
  <si>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</si>
  <si>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</si>
  <si>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</si>
  <si>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</si>
  <si>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</si>
  <si>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</si>
  <si>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</si>
  <si>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</si>
  <si>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</si>
  <si>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</si>
  <si>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</si>
  <si>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</si>
  <si>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</si>
  <si>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</si>
  <si>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</si>
  <si>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</si>
  <si>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</si>
  <si>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</si>
  <si>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</si>
  <si>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</si>
  <si>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</si>
  <si>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</si>
  <si>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</si>
  <si>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</si>
  <si>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</si>
  <si>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</si>
  <si>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</si>
  <si>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</si>
  <si>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</si>
  <si>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</si>
  <si>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</si>
  <si>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</si>
  <si>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</si>
  <si>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</si>
  <si>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</si>
  <si>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</si>
  <si>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</si>
  <si>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</si>
  <si>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</si>
  <si>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</si>
  <si>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</si>
  <si>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</si>
  <si>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</si>
  <si>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</si>
  <si>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</si>
  <si>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</si>
  <si>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</si>
  <si>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</si>
  <si>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</si>
  <si>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</si>
  <si>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</si>
  <si>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</si>
  <si>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</si>
  <si>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</si>
  <si>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</si>
  <si>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</si>
  <si>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</si>
  <si>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</si>
  <si>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</si>
  <si>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</si>
  <si>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</si>
  <si>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</si>
  <si>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</si>
  <si>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</si>
  <si>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</si>
  <si>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</si>
  <si>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</si>
  <si>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</si>
  <si>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</si>
  <si>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</si>
  <si>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</si>
  <si>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</si>
  <si>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</si>
  <si>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</si>
  <si>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</si>
  <si>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</si>
  <si>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</si>
  <si>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</si>
  <si>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</si>
  <si>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</si>
  <si>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</si>
  <si>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</si>
  <si>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</si>
  <si>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</si>
  <si>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</si>
  <si>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</si>
  <si>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</si>
  <si>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</si>
  <si>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</si>
  <si>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</si>
  <si>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</si>
  <si>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</si>
  <si>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</si>
  <si>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</si>
  <si>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</si>
  <si>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</si>
  <si>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</si>
  <si>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</si>
  <si>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</si>
  <si>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</si>
  <si>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</si>
  <si>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</si>
  <si>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</si>
  <si>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</si>
  <si>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</si>
  <si>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</si>
  <si>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</si>
  <si>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</si>
  <si>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</si>
  <si>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</si>
  <si>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</si>
  <si>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</si>
  <si>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</si>
  <si>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</si>
  <si>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</si>
  <si>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</si>
  <si>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</si>
  <si>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</si>
  <si>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</si>
  <si>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</si>
  <si>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</si>
  <si>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</si>
  <si>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</si>
  <si>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</si>
  <si>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</si>
  <si>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</si>
  <si>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</si>
  <si>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</si>
  <si>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</si>
  <si>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</si>
  <si>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</si>
  <si>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</si>
  <si>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</si>
  <si>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</si>
  <si>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</si>
  <si>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</si>
  <si>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</si>
  <si>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</si>
  <si>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</si>
  <si>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</si>
  <si>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</si>
  <si>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</si>
  <si>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</si>
  <si>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</si>
  <si>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</si>
  <si>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</si>
  <si>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</si>
  <si>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</si>
  <si>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</si>
  <si>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</si>
  <si>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</si>
  <si>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</si>
  <si>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</si>
  <si>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</si>
  <si>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</si>
  <si>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</si>
  <si>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</si>
  <si>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</si>
  <si>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</si>
  <si>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</si>
  <si>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</si>
  <si>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</si>
  <si>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</si>
  <si>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</si>
  <si>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</si>
  <si>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</si>
  <si>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</si>
  <si>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</si>
  <si>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</si>
  <si>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</si>
  <si>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</si>
  <si>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</si>
  <si>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</si>
  <si>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</si>
  <si>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</si>
  <si>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</si>
  <si>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</si>
  <si>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</si>
  <si>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</si>
  <si>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</si>
  <si>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</si>
  <si>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</si>
  <si>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</si>
  <si>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</si>
  <si>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</si>
  <si>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</si>
  <si>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</si>
  <si>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</si>
  <si>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</si>
  <si>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</si>
  <si>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</si>
  <si>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</si>
  <si>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</si>
  <si>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</si>
  <si>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</si>
  <si>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</si>
  <si>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</si>
  <si>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</si>
  <si>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</si>
  <si>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</si>
  <si>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</si>
  <si>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</si>
  <si>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</si>
  <si>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</si>
  <si>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</si>
  <si>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</si>
  <si>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</si>
  <si>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</si>
  <si>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</si>
  <si>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</si>
  <si>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</si>
  <si>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</si>
  <si>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</si>
  <si>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</si>
  <si>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</si>
  <si>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</si>
  <si>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</si>
  <si>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</si>
  <si>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</si>
  <si>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</si>
  <si>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</si>
  <si>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</si>
  <si>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</si>
  <si>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</si>
  <si>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</si>
  <si>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</si>
  <si>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</si>
  <si>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</si>
  <si>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</si>
  <si>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</si>
  <si>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</si>
  <si>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</si>
  <si>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</si>
  <si>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</si>
  <si>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</si>
  <si>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</si>
  <si>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</si>
  <si>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</si>
  <si>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</si>
  <si>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</si>
  <si>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</si>
  <si>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</si>
  <si>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</si>
  <si>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</si>
  <si>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</si>
  <si>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</si>
  <si>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</si>
  <si>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</si>
  <si>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</si>
  <si>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</si>
  <si>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</si>
  <si>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</si>
  <si>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</si>
  <si>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</si>
  <si>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</si>
  <si>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</si>
  <si>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</si>
  <si>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</si>
  <si>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</si>
  <si>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</si>
  <si>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</si>
  <si>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</si>
  <si>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</si>
  <si>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</si>
  <si>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</si>
  <si>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</si>
  <si>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</si>
  <si>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</si>
  <si>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</si>
  <si>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</si>
  <si>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</si>
  <si>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</si>
  <si>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</si>
  <si>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</si>
  <si>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</si>
  <si>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</si>
  <si>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</si>
  <si>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</si>
  <si>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</si>
  <si>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</si>
  <si>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</si>
  <si>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</si>
  <si>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</si>
  <si>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</si>
  <si>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</si>
  <si>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</si>
  <si>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</si>
  <si>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</si>
  <si>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</si>
  <si>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</si>
  <si>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</si>
  <si>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</si>
  <si>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</si>
  <si>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</si>
  <si>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</si>
  <si>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</si>
  <si>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</si>
  <si>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</si>
  <si>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</si>
  <si>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</si>
  <si>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</si>
  <si>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</si>
  <si>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</si>
  <si>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</si>
  <si>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</si>
  <si>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</si>
  <si>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</si>
  <si>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</si>
  <si>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</si>
  <si>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</si>
  <si>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</si>
  <si>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</si>
  <si>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</si>
  <si>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</si>
  <si>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</si>
  <si>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</si>
  <si>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</si>
  <si>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</si>
  <si>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</si>
  <si>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</si>
  <si>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</si>
  <si>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</si>
  <si>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</si>
  <si>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</si>
  <si>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</si>
  <si>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</si>
  <si>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</si>
  <si>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</si>
  <si>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</si>
  <si>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</si>
  <si>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</si>
  <si>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</si>
  <si>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</si>
  <si>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</si>
  <si>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</si>
  <si>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</si>
  <si>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</si>
  <si>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</si>
  <si>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</si>
  <si>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</si>
  <si>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</si>
  <si>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</si>
  <si>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</si>
  <si>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</si>
  <si>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</si>
  <si>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</si>
  <si>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</si>
  <si>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</si>
  <si>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</si>
  <si>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</si>
  <si>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</si>
  <si>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</si>
  <si>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</si>
  <si>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</si>
  <si>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</si>
  <si>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</si>
  <si>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</si>
  <si>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</si>
  <si>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</si>
  <si>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</si>
  <si>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</si>
  <si>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</si>
  <si>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</si>
  <si>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</si>
  <si>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</si>
  <si>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</si>
  <si>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</si>
  <si>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</si>
  <si>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</si>
  <si>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</si>
  <si>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</si>
  <si>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</si>
  <si>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</si>
  <si>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</si>
  <si>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</si>
  <si>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</si>
  <si>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</si>
  <si>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</si>
  <si>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</si>
  <si>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</si>
  <si>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</si>
  <si>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</si>
  <si>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</si>
  <si>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</si>
  <si>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</si>
  <si>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</si>
  <si>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</si>
  <si>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</si>
  <si>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</si>
  <si>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</si>
  <si>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</si>
  <si>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</si>
  <si>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</si>
  <si>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</si>
  <si>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</si>
  <si>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</si>
  <si>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</si>
  <si>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</si>
  <si>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</si>
  <si>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</si>
  <si>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</si>
  <si>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</si>
  <si>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</si>
  <si>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</si>
  <si>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</si>
  <si>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</si>
  <si>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</si>
  <si>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</si>
  <si>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</si>
  <si>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</si>
  <si>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</si>
  <si>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</si>
  <si>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</si>
  <si>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</si>
  <si>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</si>
  <si>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</si>
  <si>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</si>
  <si>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</si>
  <si>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</si>
  <si>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</si>
  <si>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</si>
  <si>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</si>
  <si>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</si>
  <si>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</si>
  <si>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</si>
  <si>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</si>
  <si>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</si>
  <si>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</si>
  <si>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</si>
  <si>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</si>
  <si>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</si>
  <si>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</si>
  <si>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</si>
  <si>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</si>
  <si>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</si>
  <si>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</si>
  <si>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</si>
  <si>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</si>
  <si>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</si>
  <si>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</si>
  <si>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</si>
  <si>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</si>
  <si>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</si>
  <si>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</si>
  <si>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</si>
  <si>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</si>
  <si>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</si>
  <si>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</si>
  <si>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</si>
  <si>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</si>
  <si>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</si>
  <si>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</si>
  <si>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</si>
  <si>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</si>
  <si>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</si>
  <si>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</si>
  <si>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</si>
  <si>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</si>
  <si>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</si>
  <si>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</si>
  <si>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</si>
  <si>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</si>
  <si>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</si>
  <si>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</si>
  <si>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</si>
  <si>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</si>
  <si>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</si>
  <si>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</si>
  <si>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</si>
  <si>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</si>
  <si>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</si>
  <si>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</si>
  <si>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</si>
  <si>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</si>
  <si>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</si>
  <si>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</si>
  <si>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</si>
  <si>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</si>
  <si>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</si>
  <si>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</si>
  <si>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</si>
  <si>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</si>
  <si>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</si>
  <si>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</si>
  <si>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</si>
  <si>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</si>
  <si>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</si>
  <si>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</si>
  <si>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</si>
  <si>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</si>
  <si>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</si>
  <si>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</si>
  <si>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</si>
  <si>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</si>
  <si>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</si>
  <si>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</si>
  <si>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</si>
  <si>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</si>
  <si>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</si>
  <si>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</si>
  <si>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</si>
  <si>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</si>
  <si>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</si>
  <si>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</si>
  <si>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</si>
  <si>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</si>
  <si>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</si>
  <si>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</si>
  <si>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</si>
  <si>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</si>
  <si>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</si>
  <si>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</si>
  <si>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</si>
  <si>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</si>
  <si>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</si>
  <si>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</si>
  <si>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</si>
  <si>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</si>
  <si>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</si>
  <si>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</si>
  <si>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</si>
  <si>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</si>
  <si>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</si>
  <si>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</si>
  <si>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</si>
  <si>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</si>
  <si>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</si>
  <si>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</si>
  <si>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</si>
  <si>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</si>
  <si>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</si>
  <si>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</si>
  <si>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</si>
  <si>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</si>
  <si>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</si>
  <si>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</si>
  <si>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</si>
  <si>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</si>
  <si>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</si>
  <si>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</si>
  <si>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</si>
  <si>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</si>
  <si>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</si>
  <si>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</si>
  <si>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</si>
  <si>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</si>
  <si>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</si>
  <si>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</si>
  <si>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</si>
  <si>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</si>
  <si>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</si>
  <si>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</si>
  <si>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</si>
  <si>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</si>
  <si>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</si>
  <si>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</si>
  <si>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</si>
  <si>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</si>
  <si>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</si>
  <si>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</si>
  <si>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</si>
  <si>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</si>
  <si>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</si>
  <si>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</si>
  <si>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</si>
  <si>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</si>
  <si>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</si>
  <si>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</si>
  <si>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</si>
  <si>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</si>
  <si>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</si>
  <si>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</si>
  <si>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</si>
  <si>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</si>
  <si>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</si>
  <si>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</si>
  <si>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</si>
  <si>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</si>
  <si>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</si>
  <si>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</si>
  <si>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</si>
  <si>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</si>
  <si>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</si>
  <si>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</si>
  <si>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</si>
  <si>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</si>
  <si>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</si>
  <si>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</si>
  <si>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</si>
  <si>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</si>
  <si>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</si>
  <si>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</si>
  <si>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</si>
  <si>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</si>
  <si>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</si>
  <si>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</si>
  <si>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</si>
  <si>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</si>
  <si>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</si>
  <si>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</si>
  <si>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</si>
  <si>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</si>
  <si>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</si>
  <si>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</si>
  <si>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</si>
  <si>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</si>
  <si>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</si>
  <si>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</si>
  <si>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</si>
  <si>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</si>
  <si>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</si>
  <si>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</si>
  <si>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</si>
  <si>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</si>
  <si>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</si>
  <si>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</si>
  <si>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</si>
  <si>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</si>
  <si>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</si>
  <si>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</si>
  <si>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</si>
  <si>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</si>
  <si>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</si>
  <si>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</si>
  <si>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</si>
  <si>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</si>
  <si>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</si>
  <si>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</si>
  <si>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</si>
  <si>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</si>
  <si>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</si>
  <si>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</si>
  <si>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</si>
  <si>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</si>
  <si>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</si>
  <si>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</si>
  <si>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</si>
  <si>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</si>
  <si>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</si>
  <si>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</si>
  <si>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</si>
  <si>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</si>
  <si>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</si>
  <si>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</si>
  <si>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</si>
  <si>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</si>
  <si>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</si>
  <si>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</si>
  <si>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</si>
  <si>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</si>
  <si>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</si>
  <si>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</si>
  <si>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</si>
  <si>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</si>
  <si>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</si>
  <si>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</si>
  <si>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</si>
  <si>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</si>
  <si>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</si>
  <si>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</si>
  <si>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</si>
  <si>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</si>
  <si>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</si>
  <si>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</si>
  <si>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</si>
  <si>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</si>
  <si>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</si>
  <si>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</si>
  <si>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</si>
  <si>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</si>
  <si>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</si>
  <si>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</si>
  <si>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</si>
  <si>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</si>
  <si>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</si>
  <si>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</si>
  <si>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</si>
  <si>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</si>
  <si>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</si>
  <si>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</si>
  <si>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</si>
  <si>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</si>
  <si>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</si>
  <si>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</si>
  <si>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</si>
  <si>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</si>
  <si>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</si>
  <si>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</si>
  <si>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</si>
  <si>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</si>
  <si>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</si>
  <si>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</si>
  <si>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</si>
  <si>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</si>
  <si>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</si>
  <si>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</si>
  <si>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</si>
  <si>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</si>
  <si>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</si>
  <si>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</si>
  <si>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</si>
  <si>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</si>
  <si>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</si>
  <si>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</si>
  <si>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</si>
  <si>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</si>
  <si>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</si>
  <si>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</si>
  <si>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</si>
  <si>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</si>
  <si>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</si>
  <si>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</si>
  <si>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</si>
  <si>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</si>
  <si>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</si>
  <si>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</si>
  <si>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</si>
  <si>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</si>
  <si>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</si>
  <si>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</si>
  <si>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</si>
  <si>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</si>
  <si>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</si>
  <si>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</si>
  <si>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</si>
  <si>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</si>
  <si>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</si>
  <si>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</si>
  <si>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</si>
  <si>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</si>
  <si>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</si>
  <si>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</si>
  <si>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</si>
  <si>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</si>
  <si>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</si>
  <si>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</si>
  <si>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</si>
  <si>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</si>
  <si>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</si>
  <si>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</si>
  <si>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</si>
  <si>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</si>
  <si>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</si>
  <si>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</si>
  <si>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</si>
  <si>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</si>
  <si>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</si>
  <si>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</si>
  <si>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</si>
  <si>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</si>
  <si>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</si>
  <si>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</si>
  <si>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</si>
  <si>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</si>
  <si>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</si>
  <si>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</si>
  <si>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</si>
  <si>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</si>
  <si>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</si>
  <si>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</si>
  <si>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</si>
  <si>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</si>
  <si>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</si>
  <si>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</si>
  <si>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</si>
  <si>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</si>
  <si>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</si>
  <si>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</si>
  <si>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</si>
  <si>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</si>
  <si>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</si>
  <si>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</si>
  <si>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</si>
  <si>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</si>
  <si>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</si>
  <si>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</si>
  <si>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</si>
  <si>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</si>
  <si>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</si>
  <si>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</si>
  <si>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</si>
  <si>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</si>
  <si>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</si>
  <si>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</si>
  <si>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</si>
  <si>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</si>
  <si>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</si>
  <si>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</si>
  <si>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</si>
  <si>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</si>
  <si>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</si>
  <si>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</si>
  <si>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</si>
  <si>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</si>
  <si>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</si>
  <si>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</si>
  <si>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</si>
  <si>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</si>
  <si>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</si>
  <si>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</si>
  <si>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</si>
  <si>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</si>
  <si>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</si>
  <si>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</si>
  <si>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</si>
  <si>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</si>
  <si>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</si>
  <si>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</si>
  <si>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</si>
  <si>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</si>
  <si>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</si>
  <si>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</si>
  <si>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</si>
  <si>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</si>
  <si>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</si>
  <si>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</si>
  <si>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</si>
  <si>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</si>
  <si>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</si>
  <si>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</si>
  <si>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</si>
  <si>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</si>
  <si>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</si>
  <si>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</si>
  <si>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</si>
  <si>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</si>
  <si>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</si>
  <si>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</si>
  <si>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</si>
  <si>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</si>
  <si>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</si>
  <si>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</si>
  <si>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</si>
  <si>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</si>
  <si>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</si>
  <si>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</si>
  <si>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</si>
  <si>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</si>
  <si>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</si>
  <si>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</si>
  <si>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</si>
  <si>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</si>
  <si>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</si>
  <si>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</si>
  <si>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</si>
  <si>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</si>
  <si>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</si>
  <si>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</si>
  <si>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</si>
  <si>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</si>
  <si>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</si>
  <si>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</si>
  <si>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</si>
  <si>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</si>
  <si>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</si>
  <si>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</si>
  <si>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</si>
  <si>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</si>
  <si>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</si>
  <si>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</si>
  <si>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</si>
  <si>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</si>
  <si>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</si>
  <si>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</si>
  <si>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</si>
  <si>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</si>
  <si>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</si>
  <si>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</si>
  <si>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</si>
  <si>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</si>
  <si>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</si>
  <si>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</si>
  <si>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</si>
  <si>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</si>
  <si>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</si>
  <si>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</si>
  <si>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</si>
  <si>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</si>
  <si>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</si>
  <si>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</si>
  <si>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</si>
  <si>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</si>
  <si>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</si>
  <si>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</si>
  <si>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</si>
  <si>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</si>
  <si>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</si>
  <si>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</si>
  <si>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</si>
  <si>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</si>
  <si>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</si>
  <si>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</si>
  <si>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</si>
  <si>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</si>
  <si>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</si>
  <si>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</si>
  <si>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</si>
  <si>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</si>
  <si>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</si>
  <si>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</si>
  <si>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</si>
  <si>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</si>
  <si>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</si>
  <si>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</si>
  <si>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</si>
  <si>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</si>
  <si>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</si>
  <si>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</si>
  <si>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</si>
  <si>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</si>
  <si>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</si>
  <si>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</si>
  <si>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</si>
  <si>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</si>
  <si>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</si>
  <si>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</si>
  <si>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</si>
  <si>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</si>
  <si>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</si>
  <si>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</si>
  <si>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</si>
  <si>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</si>
  <si>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</si>
  <si>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</si>
  <si>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</si>
  <si>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</si>
  <si>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</si>
  <si>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</si>
  <si>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</si>
  <si>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</si>
  <si>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</si>
  <si>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</si>
  <si>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</si>
  <si>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</si>
  <si>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</si>
  <si>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</si>
  <si>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</si>
  <si>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</si>
  <si>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</si>
  <si>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</si>
  <si>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</si>
  <si>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</si>
  <si>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</si>
  <si>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</si>
  <si>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</si>
  <si>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</si>
  <si>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</si>
  <si>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</si>
  <si>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</si>
  <si>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</si>
  <si>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</si>
  <si>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</si>
  <si>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</si>
  <si>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</si>
  <si>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</si>
  <si>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</si>
  <si>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</si>
  <si>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</si>
  <si>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</si>
  <si>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</si>
  <si>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</si>
  <si>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</si>
  <si>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</si>
  <si>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</si>
  <si>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</si>
  <si>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</si>
  <si>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</si>
  <si>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</si>
  <si>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</si>
  <si>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</si>
  <si>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</si>
  <si>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</si>
  <si>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</si>
  <si>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</si>
  <si>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</si>
  <si>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</si>
  <si>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</si>
  <si>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</si>
  <si>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</si>
  <si>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</si>
  <si>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</si>
  <si>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</si>
  <si>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</si>
  <si>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</si>
  <si>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</si>
  <si>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</si>
  <si>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</si>
  <si>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</si>
  <si>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</si>
  <si>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</si>
  <si>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</si>
  <si>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</si>
  <si>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</si>
  <si>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</si>
  <si>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</si>
  <si>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</si>
  <si>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</si>
  <si>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</si>
  <si>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</si>
  <si>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</si>
  <si>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</si>
  <si>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</si>
  <si>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</si>
  <si>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</si>
  <si>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</si>
  <si>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</si>
  <si>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</si>
  <si>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</si>
  <si>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</si>
  <si>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</si>
  <si>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</si>
  <si>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</si>
  <si>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</si>
  <si>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</si>
  <si>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</si>
  <si>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</si>
  <si>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</si>
  <si>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</si>
  <si>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</si>
  <si>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</si>
  <si>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</si>
  <si>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</si>
  <si>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</si>
  <si>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</si>
  <si>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</si>
  <si>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</si>
  <si>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</si>
  <si>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</si>
  <si>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</si>
  <si>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</si>
  <si>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</si>
  <si>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</si>
  <si>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</si>
  <si>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</si>
  <si>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</si>
  <si>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</si>
  <si>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</si>
  <si>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</si>
  <si>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</si>
  <si>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</si>
  <si>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</si>
  <si>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</si>
  <si>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</si>
  <si>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</si>
  <si>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</si>
  <si>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</si>
  <si>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</si>
  <si>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</si>
  <si>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</si>
  <si>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</si>
  <si>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</si>
  <si>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</si>
  <si>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</si>
  <si>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</si>
  <si>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</si>
  <si>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</si>
  <si>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</si>
  <si>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</si>
  <si>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</si>
  <si>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</si>
  <si>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</si>
  <si>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</si>
  <si>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</si>
  <si>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</si>
  <si>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</si>
  <si>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</si>
  <si>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</si>
  <si>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</si>
  <si>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</si>
  <si>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</si>
  <si>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</si>
  <si>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</si>
  <si>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</si>
  <si>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</si>
  <si>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</si>
  <si>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</si>
  <si>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</si>
  <si>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</si>
  <si>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</si>
  <si>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</si>
  <si>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</si>
  <si>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</si>
  <si>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</si>
  <si>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</si>
  <si>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</si>
  <si>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</si>
  <si>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</si>
  <si>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</si>
  <si>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</si>
  <si>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</si>
  <si>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</si>
  <si>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</si>
  <si>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</si>
  <si>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</si>
  <si>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</si>
  <si>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</si>
  <si>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</si>
  <si>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</si>
  <si>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</si>
  <si>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</si>
  <si>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</si>
  <si>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</si>
  <si>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</si>
  <si>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</si>
  <si>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</si>
  <si>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</si>
  <si>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</si>
  <si>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</si>
  <si>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</si>
  <si>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</si>
  <si>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</si>
  <si>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</si>
  <si>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</si>
  <si>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</si>
  <si>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</si>
  <si>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</si>
  <si>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</si>
  <si>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</si>
  <si>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</si>
  <si>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</si>
  <si>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</si>
  <si>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</si>
  <si>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</si>
  <si>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</si>
  <si>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</si>
  <si>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</si>
  <si>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</si>
  <si>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</si>
  <si>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</si>
  <si>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</si>
  <si>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</si>
  <si>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</si>
  <si>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</si>
  <si>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</si>
  <si>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</si>
  <si>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</si>
  <si>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</si>
  <si>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</si>
  <si>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</si>
  <si>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</si>
  <si>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</si>
  <si>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</si>
  <si>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</si>
  <si>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</si>
  <si>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</si>
  <si>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</si>
  <si>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</si>
  <si>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</si>
  <si>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</si>
  <si>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</si>
  <si>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</si>
  <si>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</si>
  <si>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</si>
  <si>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</si>
  <si>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</si>
  <si>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</si>
  <si>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</si>
  <si>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</si>
  <si>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</si>
  <si>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</si>
  <si>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</si>
  <si>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</si>
  <si>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</si>
  <si>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</si>
  <si>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</si>
  <si>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</si>
  <si>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</si>
  <si>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</si>
  <si>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</si>
  <si>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</si>
  <si>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</si>
  <si>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</si>
  <si>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</si>
  <si>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</si>
  <si>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</si>
  <si>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</si>
  <si>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</si>
  <si>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</si>
  <si>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</si>
  <si>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</si>
  <si>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</si>
  <si>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</si>
  <si>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</si>
  <si>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</si>
  <si>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</si>
  <si>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</si>
  <si>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</si>
  <si>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</si>
  <si>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</si>
  <si>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</si>
  <si>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</si>
  <si>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</si>
  <si>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</si>
  <si>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</si>
  <si>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</si>
  <si>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</si>
  <si>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</si>
  <si>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</si>
  <si>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</si>
  <si>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</si>
  <si>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</si>
  <si>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</si>
  <si>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</si>
  <si>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</si>
  <si>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</si>
  <si>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</si>
  <si>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</si>
  <si>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</si>
  <si>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</si>
  <si>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</si>
  <si>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</si>
  <si>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</si>
  <si>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</si>
  <si>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</si>
  <si>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</si>
  <si>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</si>
  <si>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</si>
  <si>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</si>
  <si>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</si>
  <si>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</si>
  <si>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</si>
  <si>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</si>
  <si>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</si>
  <si>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</si>
  <si>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</si>
  <si>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</si>
  <si>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</si>
  <si>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</si>
  <si>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</si>
  <si>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</si>
  <si>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</si>
  <si>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</si>
  <si>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</si>
  <si>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</si>
  <si>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</si>
  <si>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</si>
  <si>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</si>
  <si>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</si>
  <si>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</si>
  <si>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</si>
  <si>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</si>
  <si>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</si>
  <si>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</si>
  <si>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</si>
  <si>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</si>
  <si>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</si>
  <si>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</si>
  <si>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</si>
  <si>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</si>
  <si>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</si>
  <si>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</si>
  <si>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</si>
  <si>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</si>
  <si>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</si>
  <si>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</si>
  <si>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</si>
  <si>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</si>
  <si>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</si>
  <si>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</si>
  <si>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</si>
  <si>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</si>
  <si>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</si>
  <si>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</si>
  <si>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</si>
  <si>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</si>
  <si>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</si>
  <si>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</si>
  <si>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</si>
  <si>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</si>
  <si>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</si>
  <si>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</si>
  <si>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</si>
  <si>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</si>
  <si>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</si>
  <si>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</si>
  <si>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</si>
  <si>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</si>
  <si>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</si>
  <si>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</si>
  <si>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</si>
  <si>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</si>
  <si>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</si>
  <si>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</si>
  <si>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</si>
  <si>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</si>
  <si>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</si>
  <si>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</si>
  <si>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</si>
  <si>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</si>
  <si>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</si>
  <si>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</si>
  <si>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</si>
  <si>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</si>
  <si>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</si>
  <si>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</si>
  <si>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</si>
  <si>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</si>
  <si>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</si>
  <si>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</si>
  <si>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</si>
  <si>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</si>
  <si>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</si>
  <si>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</si>
  <si>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</si>
  <si>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</si>
  <si>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</si>
  <si>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</si>
  <si>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</si>
  <si>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</si>
  <si>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</si>
  <si>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</si>
  <si>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</si>
  <si>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</si>
  <si>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</si>
  <si>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</si>
  <si>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</si>
  <si>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</si>
  <si>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</si>
  <si>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</si>
  <si>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</si>
  <si>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</si>
  <si>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</si>
  <si>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</si>
  <si>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</si>
  <si>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</si>
  <si>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</si>
  <si>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</si>
  <si>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</si>
  <si>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</si>
  <si>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</si>
  <si>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</si>
  <si>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</si>
  <si>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</si>
  <si>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</si>
  <si>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</si>
  <si>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</si>
  <si>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</si>
  <si>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</si>
  <si>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</si>
  <si>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</si>
  <si>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</si>
  <si>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</si>
  <si>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</si>
  <si>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</si>
  <si>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</si>
  <si>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</si>
  <si>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</si>
  <si>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</si>
  <si>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</si>
  <si>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</si>
  <si>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</si>
  <si>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</si>
  <si>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</si>
  <si>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</si>
  <si>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</si>
  <si>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</si>
  <si>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</si>
  <si>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</si>
  <si>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</si>
  <si>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</si>
  <si>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</si>
  <si>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</si>
  <si>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</si>
  <si>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</si>
  <si>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</si>
  <si>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</si>
  <si>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</si>
  <si>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</si>
  <si>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</si>
  <si>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</si>
  <si>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</si>
  <si>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</si>
  <si>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</si>
  <si>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</si>
  <si>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</si>
  <si>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</si>
  <si>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</si>
  <si>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</si>
  <si>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</si>
  <si>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</si>
  <si>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</si>
  <si>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</si>
  <si>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</si>
  <si>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</si>
  <si>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PCM-20251127-00000869</t>
  </si>
  <si>
    <t xml:space="preserve">team at site TS </t>
  </si>
  <si>
    <t>PCM-20251127-00001222</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</si>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</sst>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325.64600543981214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45988.594431365738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45988.594431365738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45988.594431365738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45988.594431365738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45988.594431365738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45988.594431365738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45988.594431365738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45988.594431365738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45988.594431365738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45988.594431365738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45988.594431365738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45988.594431365738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45988.594431365738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45988.594431365738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45988.594431365738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45988.594431365738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45988.594431365738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45988.594431365738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45988.594431365738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45988.594431365738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45988.594431365738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45988.594431365738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45988.594431365738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45988.594431365738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45988.594431365738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45988.594431365738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45988.594431365738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45988.594431365738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45988.594431365738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45988.594431365738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45988.594431365738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45988.594431365738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45988.594431365738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45988.594431365738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45988.594431365738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45988.594431365738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45988.594431365738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45988.594431365738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45988.594431365738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39A72CA-7724-4626-8F96-DE1AACB7059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163.59459340277681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4.2070123842568137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0.19386423610558268</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45988.594431365738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45988.594431365738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45988.594431365738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45988.594431365738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45988.594431365738</v>
      </c>
      <c r="H10" s="100"/>
      <c r="I10" s="5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45988.594431365738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45988.594431365738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45988.594431365738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45988.594431365738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45988.594431365738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45988.594431365738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45988.594431365738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45988.594431365738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45988.594431365738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45988.594431365738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45988.594431365738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45988.594431365738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45988.594431365738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45988.594431365738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45988.594431365738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45988.594431365738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45988.594431365738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45988.594431365738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45988.594431365738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45988.594431365738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45988.594431365738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45988.594431365738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45988.594431365738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45988.594431365738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45988.594431365738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45988.594431365738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45988.594431365738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45988.594431365738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45988.594431365738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45988.594431365738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45988.594431365738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45988.594431365738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45988.594431365738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45988.594431365738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45988.594431365738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45988.594431365738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45988.594431365738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45988.594431365738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45988.594431365738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45988.594431365738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45988.594431365738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45988.594431365738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45988.594431365738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45988.594431365738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45988.594431365738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45988.594431365738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45988.594431365738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45988.594431365738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45988.594431365738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45988.594431365738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45988.594431365738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45988.594431365738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45988.594431365738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45988.594431365738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45988.594431365738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45988.594431365738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45988.594431365738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45988.594431365738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45988.594431365738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45988.594431365738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45988.594431365738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45988.594431365738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45988.594431365738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45988.594431365738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45988.594431365738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45988.594431365738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45988.594431365738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45988.594431365738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45988.594431365738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45988.594431365738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45988.594431365738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45988.594431365738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45988.594431365738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45988.594431365738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45988.594431365738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45988.594431365738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45988.594431365738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45988.594431365738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45988.594431365738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45988.594431365738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45988.594431365738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45988.594431365738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45988.594431365738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45988.594431365738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45988.594431365738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45988.594431365738</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45988.594431365738</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45988.594431365738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45988.594431365738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45988.594431365738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45988.594431365738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45988.594431365738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45988.594431365738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45988.594431365738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45988.594431365738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45988.594431365738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45988.594431365738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45988.594431365738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45988.594431365738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45988.594431365738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45988.594431365738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45988.594431365738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45988.594431365738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45988.594431365738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45988.594431365738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45988.594431365738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45988.594431365738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45988.594431365738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45988.594431365738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45988.594431365738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45988.594431365738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45988.594431365738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45988.594431365738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45988.594431365738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45988.594431365738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45988.594431365738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45988.594431365738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45988.594431365738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45988.594431365738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45988.594431365738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45988.594431365738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45988.594431365738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45988.594431365738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45988.594431365738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45988.594431365738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45988.594431365738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45988.594431365738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45988.594431365738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45988.594431365738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45988.594431365738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45988.594431365738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45988.594431365738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45988.594431365738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45988.594431365738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45988.594431365738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45988.594431365738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45988.594431365738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45988.594431365738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45988.594431365738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45988.594431365738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45988.594431365738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45988.594431365738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45988.594431365738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45988.594431365738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45988.594431365738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45988.594431365738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45988.594431365738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45988.594431365738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45988.594431365738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45988.594431365738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45988.594431365738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45988.594431365738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45988.594431365738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45988.594431365738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45988.594431365738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45988.594431365738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45988.594431365738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45988.594431365738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45988.594431365738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45988.594431365738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45988.594431365738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45988.594431365738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45988.594431365738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45988.594431365738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45988.594431365738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45988.594431365738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45988.594431365738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45988.594431365738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45988.594431365738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45988.594431365738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45988.594431365738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45988.594431365738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45988.594431365738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45988.594431365738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45988.594431365738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45988.594431365738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45988.594431365738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45988.594431365738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45988.594431365738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45988.594431365738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45988.594431365738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45988.594431365738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45988.594431365738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45988.594431365738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45988.594431365738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45988.594431365738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45988.594431365738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45988.594431365738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45988.594431365738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45988.594431365738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45988.594431365738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45988.594431365738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45988.594431365738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45988.594431365738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45988.594431365738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45988.594431365738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45988.594431365738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45988.594431365738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45988.594431365738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45988.594431365738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45988.594431365738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45988.594431365738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45988.594431365738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45988.594431365738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45988.594431365738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45988.594431365738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45988.594431365738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45988.594431365738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45988.594431365738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45988.594431365738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45988.594431365738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45988.594431365738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45988.594431365738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45988.594431365738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45988.594431365738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45988.594431365738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45988.594431365738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45988.594431365738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45988.594431365738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45988.594431365738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45988.594431365738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45988.594431365738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45988.594431365738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45988.594431365738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45988.594431365738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45988.594431365738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45988.594431365738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45988.594431365738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45988.594431365738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45988.594431365738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45988.594431365738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45988.594431365738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45988.594431365738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45988.594431365738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45988.594431365738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45988.594431365738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45988.594431365738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45988.594431365738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45988.594431365738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45988.594431365738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45988.594431365738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45988.594431365738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45988.594431365738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45988.594431365738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45988.594431365738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45988.594431365738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45988.594431365738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45988.594431365738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45988.594431365738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45988.594431365738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45988.594431365738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45988.594431365738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45988.594431365738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45988.594431365738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45988.594431365738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45988.594431365738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45988.594431365738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45988.594431365738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45988.594431365738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45988.594431365738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45988.594431365738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45988.594431365738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45988.594431365738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45988.594431365738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45988.594431365738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45988.594431365738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45988.594431365738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45988.594431365738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45988.594431365738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45988.594431365738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45988.594431365738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45988.594431365738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45988.594431365738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45988.594431365738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45988.594431365738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45988.594431365738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45988.594431365738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45988.594431365738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45988.594431365738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45988.594431365738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45988.594431365738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45988.594431365738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45988.594431365738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45988.594431365738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45988.594431365738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45988.594431365738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45988.594431365738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45988.594431365738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45988.594431365738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45988.594431365738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45988.594431365738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45988.594431365738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45988.594431365738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45988.594431365738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45988.594431365738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45988.594431365738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45988.594431365738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45988.594431365738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45988.594431365738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45988.594431365738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45988.594431365738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45988.594431365738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45988.594431365738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45988.594431365738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45988.594431365738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45988.594431365738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45988.594431365738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45988.594431365738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45988.594431365738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45988.594431365738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45988.594431365738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45988.594431365738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45988.594431365738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45988.594431365738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45988.594431365738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45988.594431365738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45988.594431365738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45988.594431365738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45988.594431365738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45988.594431365738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45988.594431365738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45988.594431365738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45988.594431365738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45988.594431365738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45988.594431365738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45988.594431365738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45988.594431365738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45988.594431365738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45988.594431365738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45988.594431365738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45988.594431365738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45988.594431365738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45988.594431365738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45988.594431365738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45988.594431365738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45988.594431365738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45988.594431365738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45988.594431365738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45988.594431365738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45988.594431365738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45988.594431365738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45988.594431365738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45988.594431365738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45988.594431365738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45988.594431365738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45988.594431365738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45988.594431365738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45988.594431365738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45988.594431365738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45988.594431365738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45988.594431365738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45988.594431365738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45988.594431365738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45988.594431365738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45988.594431365738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45988.594431365738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45988.594431365738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45988.594431365738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45988.594431365738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45988.594431365738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45988.594431365738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45988.594431365738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45988.594431365738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45988.594431365738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45988.594431365738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45988.594431365738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45988.594431365738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45988.594431365738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45988.594431365738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45988.594431365738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45988.594431365738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45988.594431365738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45988.594431365738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45988.594431365738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45988.594431365738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45988.594431365738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45988.594431365738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45988.594431365738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45988.594431365738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45988.594431365738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45988.594431365738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45988.594431365738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45988.594431365738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45988.594431365738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45988.594431365738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45988.594431365738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45988.594431365738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45988.594431365738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45988.594431365738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45988.594431365738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45988.594431365738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45988.594431365738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45988.594431365738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45988.594431365738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45988.594431365738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45988.594431365738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45988.594431365738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45988.594431365738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45988.594431365738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45988.594431365738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45988.594431365738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45988.594431365738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45988.594431365738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45988.594431365738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45988.594431365738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45988.594431365738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45988.594431365738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45988.594431365738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45988.594431365738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45988.594431365738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45988.594431365738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45988.594431365738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45988.594431365738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45988.594431365738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45988.594431365738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45988.594431365738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45988.594431365738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45988.594431365738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45988.594431365738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45988.594431365738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45988.594431365738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45988.594431365738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45988.594431365738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45988.594431365738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45988.594431365738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45988.594431365738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45988.594431365738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45988.594431365738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45988.594431365738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45988.594431365738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45988.594431365738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45988.594431365738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45988.594431365738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45988.594431365738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45988.594431365738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45988.594431365738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45988.594431365738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45988.594431365738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45988.594431365738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45988.594431365738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45988.594431365738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45988.594431365738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45988.594431365738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45988.594431365738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45988.594431365738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45988.594431365738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45988.594431365738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45988.594431365738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45988.594431365738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45988.594431365738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45988.594431365738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45988.594431365738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45988.594431365738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45988.594431365738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45988.594431365738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45988.594431365738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45988.594431365738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45988.594431365738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45988.594431365738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45988.594431365738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45988.594431365738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45988.594431365738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45988.594431365738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45988.594431365738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45988.594431365738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45988.594431365738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45988.594431365738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45988.594431365738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45988.594431365738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45988.594431365738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45988.594431365738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45988.594431365738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45988.594431365738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45988.594431365738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45988.594431365738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45988.594431365738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45988.594431365738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45988.594431365738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45988.594431365738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45988.594431365738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45988.594431365738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45988.594431365738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45988.594431365738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45988.594431365738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45988.594431365738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45988.594431365738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45988.594431365738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45988.594431365738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45988.594431365738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45988.594431365738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45988.594431365738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45988.594431365738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45988.594431365738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45988.594431365738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45988.594431365738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45988.594431365738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45988.594431365738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45988.594431365738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45988.594431365738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45988.594431365738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45988.594431365738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45988.594431365738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45988.594431365738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45988.594431365738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45988.594431365738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45988.594431365738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45988.594431365738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45988.594431365738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45988.594431365738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45988.594431365738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45988.594431365738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45988.594431365738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45988.594431365738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45988.594431365738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45988.594431365738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45988.594431365738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45988.594431365738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45988.594431365738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45988.594431365738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45988.594431365738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45988.594431365738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45988.594431365738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45988.594431365738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45988.594431365738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45988.594431365738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45988.594431365738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45988.594431365738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45988.594431365738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45988.594431365738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45988.594431365738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45988.594431365738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45988.594431365738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45988.594431365738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45988.594431365738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45988.594431365738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45988.594431365738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45988.594431365738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45988.594431365738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45988.594431365738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45988.594431365738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45988.594431365738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45988.594431365738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45988.594431365738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45988.594431365738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45988.594431365738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45988.594431365738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45988.594431365738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45988.594431365738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45988.594431365738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45988.594431365738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45988.594431365738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45988.594431365738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45988.594431365738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45988.594431365738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45988.594431365738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45988.594431365738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45988.594431365738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45988.594431365738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45988.594431365738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45988.594431365738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45988.594431365738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45988.594431365738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45988.594431365738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45988.594431365738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45988.594431365738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45988.594431365738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45988.594431365738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45988.594431365738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45988.594431365738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45988.594431365738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45988.594431365738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45988.594431365738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45988.594431365738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45988.594431365738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45988.594431365738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45988.594431365738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45988.594431365738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45988.594431365738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45988.594431365738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45988.594431365738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45988.594431365738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45988.594431365738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45988.594431365738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45988.594431365738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45988.594431365738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45988.594431365738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45988.594431365738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45988.594431365738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45988.594431365738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45988.594431365738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45988.594431365738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45988.594431365738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45988.594431365738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45988.594431365738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45988.594431365738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45988.594431365738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45988.594431365738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45988.594431365738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45988.594431365738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45988.594431365738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45988.594431365738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45988.594431365738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45988.594431365738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45988.594431365738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45988.594431365738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45988.594431365738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45988.594431365738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45988.594431365738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45988.594431365738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45988.594431365738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45988.594431365738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45988.594431365738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45988.594431365738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45988.594431365738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45988.594431365738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45988.594431365738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45988.594431365738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45988.594431365738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45988.594431365738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45988.594431365738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45988.594431365738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45988.594431365738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45988.594431365738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45988.594431365738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45988.594431365738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45988.594431365738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45988.594431365738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45988.594431365738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45988.594431365738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45988.594431365738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45988.594431365738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45988.594431365738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45988.594431365738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45988.594431365738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45988.594431365738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45988.594431365738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45988.594431365738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45988.594431365738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45988.594431365738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45988.594431365738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45988.594431365738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45988.594431365738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45988.594431365738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45988.594431365738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45988.594431365738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45988.594431365738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45988.594431365738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45988.594431365738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45988.594431365738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45988.594431365738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45988.594431365738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45988.594431365738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45988.594431365738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45988.594431365738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45988.594431365738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45988.594431365738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45988.594431365738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45988.594431365738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45988.594431365738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45988.594431365738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45988.594431365738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45988.594431365738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45988.594431365738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45988.594431365738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45988.594431365738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45988.594431365738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45988.594431365738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45988.594431365738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45988.594431365738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45988.594431365738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45988.594431365738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45988.594431365738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45988.594431365738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45988.594431365738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45988.594431365738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45988.594431365738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45988.594431365738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45988.594431365738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45988.594431365738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45988.594431365738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45988.594431365738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45988.594431365738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45988.594431365738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45988.594431365738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45988.594431365738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45988.594431365738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45988.594431365738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45988.594431365738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45988.594431365738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45988.594431365738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45988.594431365738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45988.594431365738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45988.594431365738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45988.594431365738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45988.594431365738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45988.594431365738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45988.594431365738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45988.594431365738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45988.594431365738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45988.594431365738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45988.594431365738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45988.594431365738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45988.594431365738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45988.594431365738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45988.594431365738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45988.594431365738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45988.594431365738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45988.594431365738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45988.594431365738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45988.594431365738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45988.594431365738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45988.594431365738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45988.594431365738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45988.594431365738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45988.594431365738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45988.594431365738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45988.594431365738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45988.594431365738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45988.594431365738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45988.594431365738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45988.594431365738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45988.594431365738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45988.594431365738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45988.594431365738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45988.594431365738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45988.594431365738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45988.594431365738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45988.594431365738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45988.594431365738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45988.594431365738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45988.594431365738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45988.594431365738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45988.594431365738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45988.594431365738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45988.594431365738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45988.594431365738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45988.594431365738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45988.594431365738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45988.594431365738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45988.594431365738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45988.594431365738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45988.594431365738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45988.594431365738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45988.594431365738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45988.594431365738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45988.594431365738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45988.594431365738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45988.594431365738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45988.594431365738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45988.594431365738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45988.594431365738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45988.594431365738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45988.594431365738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45988.594431365738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45988.594431365738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45988.594431365738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45988.594431365738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45988.594431365738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45988.594431365738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45988.594431365738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45988.594431365738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45988.594431365738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45988.594431365738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45988.594431365738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45988.594431365738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45988.594431365738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45988.594431365738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45988.594431365738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45988.594431365738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45988.594431365738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45988.594431365738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45988.594431365738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45988.594431365738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45988.594431365738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45988.594431365738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45988.594431365738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45988.594431365738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45988.594431365738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45988.594431365738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45988.594431365738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45988.594431365738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45988.594431365738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45988.594431365738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45988.594431365738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45988.594431365738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45988.594431365738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45988.594431365738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45988.594431365738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45988.594431365738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45988.594431365738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45988.594431365738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45988.594431365738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45988.594431365738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45988.594431365738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45988.594431365738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45988.594431365738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45988.594431365738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45988.594431365738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45988.594431365738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45988.594431365738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45988.594431365738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45988.594431365738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45988.594431365738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45988.594431365738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45988.594431365738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45988.594431365738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45988.594431365738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45988.594431365738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45988.594431365738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45988.594431365738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45988.594431365738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45988.594431365738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45988.594431365738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45988.594431365738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45988.594431365738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45988.594431365738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45988.594431365738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45988.594431365738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45988.594431365738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45988.594431365738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45988.594431365738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45988.594431365738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45988.594431365738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45988.594431365738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45988.594431365738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45988.594431365738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45988.594431365738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45988.594431365738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45988.594431365738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45988.594431365738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45988.594431365738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45988.594431365738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45988.594431365738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45988.594431365738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45988.594431365738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45988.594431365738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45988.594431365738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45988.594431365738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45988.594431365738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45988.594431365738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45988.594431365738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45988.594431365738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45988.594431365738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45988.594431365738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45988.594431365738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45988.594431365738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45988.594431365738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45988.594431365738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45988.594431365738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45988.594431365738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45988.594431365738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45988.594431365738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45988.594431365738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45988.594431365738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45988.594431365738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45988.594431365738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45988.594431365738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45988.594431365738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45988.594431365738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45988.594431365738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45988.594431365738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45988.594431365738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45988.594431365738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45988.594431365738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45988.594431365738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45988.594431365738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45988.594431365738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45988.594431365738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45988.594431365738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45988.594431365738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45988.594431365738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45988.594431365738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45988.594431365738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45988.594431365738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45988.594431365738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45988.594431365738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45988.594431365738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45988.594431365738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45988.594431365738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45988.594431365738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45988.594431365738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45988.594431365738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45988.594431365738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45988.594431365738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45988.594431365738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45988.594431365738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45988.594431365738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45988.594431365738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45988.594431365738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45988.594431365738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45988.594431365738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45988.594431365738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45988.594431365738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45988.594431365738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45988.594431365738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45988.594431365738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45988.594431365738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45988.594431365738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45988.594431365738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45988.594431365738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45988.594431365738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45988.594431365738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45988.594431365738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45988.594431365738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45988.594431365738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45988.594431365738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45988.594431365738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45988.594431365738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45988.594431365738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45988.594431365738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45988.594431365738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45988.594431365738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45988.594431365738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45988.594431365738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45988.594431365738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45988.594431365738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45988.594431365738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45988.594431365738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45988.594431365738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45988.594431365738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45988.594431365738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45988.594431365738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45988.594431365738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45988.594431365738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45988.594431365738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45988.594431365738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45988.594431365738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45988.594431365738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45988.594431365738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45988.594431365738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45988.594431365738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45988.594431365738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45988.594431365738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45988.594431365738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45988.594431365738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45988.594431365738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45988.594431365738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45988.594431365738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45988.594431365738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45988.594431365738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45988.594431365738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45988.594431365738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45988.594431365738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45988.594431365738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45988.594431365738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45988.594431365738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45988.594431365738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45988.594431365738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45988.594431365738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45988.594431365738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45988.594431365738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45988.594431365738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45988.594431365738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45988.594431365738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45988.594431365738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45988.594431365738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45988.594431365738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45988.594431365738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45988.594431365738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45988.594431365738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45988.594431365738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45988.594431365738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45988.594431365738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45988.594431365738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45988.594431365738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45988.594431365738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45988.594431365738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45988.594431365738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45988.594431365738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45988.594431365738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45988.594431365738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45988.594431365738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45988.594431365738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45988.594431365738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45988.594431365738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45988.594431365738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45988.594431365738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45988.594431365738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45988.594431365738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45988.594431365738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45988.594431365738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45988.594431365738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45988.594431365738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45988.594431365738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45988.594431365738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45988.594431365738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45988.594431365738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45988.594431365738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45988.594431365738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45988.594431365738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45988.594431365738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45988.594431365738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45988.594431365738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45988.594431365738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45988.594431365738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45988.594431365738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45988.594431365738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45988.594431365738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45988.594431365738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45988.594431365738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45988.594431365738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45988.594431365738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45988.594431365738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45988.594431365738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45988.594431365738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45988.594431365738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45988.594431365738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45988.594431365738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45988.594431365738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45988.594431365738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45988.594431365738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45988.594431365738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45988.594431365738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45988.594431365738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45988.594431365738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45988.594431365738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45988.594431365738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45988.594431365738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45988.594431365738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45988.594431365738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45988.594431365738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45988.594431365738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45988.594431365738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45988.594431365738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45988.594431365738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45988.594431365738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45988.594431365738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45988.594431365738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45988.594431365738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45988.594431365738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45988.594431365738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45988.594431365738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45988.594431365738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45988.594431365738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45988.594431365738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45988.594431365738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45988.594431365738</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285.11371377314208</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0.22498692129738629</v>
      </c>
      <c r="H3" s="92">
        <v>45988.351921296293</v>
      </c>
      <c r="I3" s="92" t="str">
        <f>IFERROR(VLOOKUP(D3,DB!A:F,6,0),"")</f>
        <v>SCECO</v>
      </c>
      <c r="J3" s="92" t="str">
        <f>IFERROR(VLOOKUP(D3,DB!A:G,7,0),"")</f>
        <v>Dead</v>
      </c>
      <c r="K3" s="94" t="s">
        <v>39113</v>
      </c>
      <c r="L3" s="88" t="str">
        <f>IFERROR(VLOOKUP(D3,DB!A:I,9,0),"")</f>
        <v>Latis</v>
      </c>
    </row>
    <row r="4" spans="1:16" ht="15" customHeight="1">
      <c r="A4" s="110" t="s">
        <v>39114</v>
      </c>
      <c r="B4" s="110" t="str">
        <f>IFERROR(VLOOKUP(D4,DB!A:K,11,0),"")</f>
        <v>R4</v>
      </c>
      <c r="C4" s="90">
        <v>1</v>
      </c>
      <c r="D4" s="88" t="s">
        <v>34717</v>
      </c>
      <c r="E4" s="91" t="s">
        <v>39021</v>
      </c>
      <c r="F4" s="92">
        <v>45988.464803240742</v>
      </c>
      <c r="G4" s="93">
        <f t="shared" ca="1" si="0"/>
        <v>0.12962812499608845</v>
      </c>
      <c r="H4" s="92">
        <v>45988.559374999997</v>
      </c>
      <c r="I4" s="92" t="str">
        <f>IFERROR(VLOOKUP(D4,DB!A:F,6,0),"")</f>
        <v>SCECO</v>
      </c>
      <c r="J4" s="92" t="str">
        <f>IFERROR(VLOOKUP(D4,DB!A:G,7,0),"")</f>
        <v>Good</v>
      </c>
      <c r="K4" s="94" t="s">
        <v>39115</v>
      </c>
      <c r="L4" s="88" t="str">
        <f>IFERROR(VLOOKUP(D4,DB!A:I,9,0),"")</f>
        <v>Latis</v>
      </c>
    </row>
    <row r="5" spans="1:16" ht="15" customHeight="1">
      <c r="A5" s="150" t="s">
        <v>39116</v>
      </c>
      <c r="B5" s="110" t="str">
        <f>IFERROR(VLOOKUP(D5,DB!A:K,11,0),"")</f>
        <v>R4</v>
      </c>
      <c r="C5" s="90">
        <v>1</v>
      </c>
      <c r="D5" s="88" t="s">
        <v>31994</v>
      </c>
      <c r="E5" s="91" t="s">
        <v>39021</v>
      </c>
      <c r="F5" s="92">
        <v>45988.576956018522</v>
      </c>
      <c r="G5" s="93">
        <f t="shared" ca="1" si="0"/>
        <v>1.74753472165321E-2</v>
      </c>
      <c r="H5" s="92">
        <v>45988.571319444447</v>
      </c>
      <c r="I5" s="92" t="str">
        <f>IFERROR(VLOOKUP(D5,DB!A:F,6,0),"")</f>
        <v>SCECO</v>
      </c>
      <c r="J5" s="92" t="str">
        <f>IFERROR(VLOOKUP(D5,DB!A:G,7,0),"")</f>
        <v>In progress</v>
      </c>
      <c r="K5" s="94" t="s">
        <v>39117</v>
      </c>
      <c r="L5" s="88" t="str">
        <f>IFERROR(VLOOKUP(D5,DB!A:I,9,0),"")</f>
        <v>Latis</v>
      </c>
    </row>
    <row r="6" spans="1:16" ht="15" customHeight="1">
      <c r="A6" s="110"/>
      <c r="B6" s="110" t="str">
        <f>IFERROR(VLOOKUP(D6,DB!A:K,11,0),"")</f>
        <v/>
      </c>
      <c r="C6" s="90"/>
      <c r="D6" s="88"/>
      <c r="E6" s="91"/>
      <c r="F6" s="92"/>
      <c r="G6" s="93">
        <f t="shared" ca="1" si="0"/>
        <v>45988.594431365738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45988.594431365738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45988.594431365738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45988.594431365738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45988.594431365738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45988.594431365738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45988.594431365738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45988.594431365738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45988.594431365738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45988.594431365738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45988.594431365738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45988.594431365738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45988.594431365738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45988.594431365738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45988.594431365738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45988.594431365738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45988.594431365738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45988.594431365738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45988.594431365738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45988.594431365738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45988.594431365738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45988.594431365738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45988.594431365738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45988.594431365738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45988.594431365738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45988.594431365738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45988.594431365738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45988.594431365738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45988.594431365738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45988.594431365738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45988.594431365738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45988.594431365738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45988.594431365738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45988.594431365738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45988.594431365738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45988.594431365738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45988.594431365738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45988.594431365738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45988.594431365738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45988.594431365738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45988.594431365738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45988.594431365738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45988.594431365738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45988.594431365738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45988.594431365738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45988.594431365738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45988.594431365738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45988.594431365738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45988.594431365738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45988.594431365738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45988.594431365738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45988.594431365738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45988.594431365738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45988.594431365738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45988.594431365738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45988.594431365738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45988.594431365738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45988.594431365738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45988.594431365738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45988.594431365738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45988.594431365738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45988.594431365738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45988.594431365738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45988.594431365738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45988.594431365738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45988.594431365738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45988.594431365738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45988.594431365738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45988.594431365738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45988.594431365738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45988.594431365738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45988.594431365738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45988.594431365738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45988.594431365738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45988.594431365738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45988.594431365738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45988.594431365738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45988.594431365738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45988.594431365738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45988.594431365738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45988.594431365738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45988.594431365738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45988.594431365738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45988.594431365738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45988.594431365738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45988.594431365738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45988.594431365738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45988.594431365738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45988.594431365738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45988.594431365738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45988.594431365738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45988.594431365738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45988.594431365738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45988.594431365738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45988.594431365738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45988.594431365738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45988.594431365738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45988.594431365738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45988.594431365738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45988.594431365738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45988.594431365738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45988.594431365738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45988.594431365738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45988.594431365738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45988.594431365738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45988.594431365738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45988.594431365738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45988.594431365738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45988.594431365738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45988.594431365738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45988.594431365738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45988.594431365738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45988.594431365738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45988.594431365738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45988.594431365738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45988.594431365738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45988.594431365738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45988.594431365738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45988.594431365738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45988.594431365738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45988.594431365738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45988.594431365738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45988.594431365738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45988.594431365738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45988.594431365738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45988.594431365738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45988.594431365738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45988.594431365738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45988.594431365738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45988.594431365738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45988.594431365738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45988.594431365738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45988.594431365738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45988.594431365738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45988.594431365738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45988.594431365738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45988.594431365738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45988.594431365738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45988.594431365738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45988.594431365738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45988.594431365738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45988.594431365738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45988.594431365738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45988.594431365738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45988.594431365738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45988.594431365738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45988.594431365738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45988.594431365738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45988.594431365738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45988.594431365738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45988.594431365738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45988.594431365738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45988.594431365738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45988.594431365738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45988.594431365738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45988.594431365738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45988.594431365738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45988.594431365738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45988.594431365738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45988.594431365738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45988.594431365738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45988.594431365738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45988.594431365738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45988.594431365738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45988.594431365738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45988.594431365738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45988.594431365738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45988.594431365738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45988.594431365738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45988.594431365738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45988.594431365738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45988.594431365738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45988.594431365738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45988.594431365738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45988.594431365738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45988.594431365738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45988.594431365738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45988.594431365738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45988.594431365738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45988.594431365738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45988.594431365738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45988.594431365738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45988.594431365738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45988.594431365738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45988.594431365738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45988.594431365738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45988.594431365738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45988.594431365738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45988.594431365738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45988.594431365738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45988.594431365738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45988.594431365738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45988.594431365738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45988.594431365738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45988.594431365738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45988.594431365738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45988.594431365738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45988.594431365738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45988.594431365738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45988.594431365738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45988.594431365738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45988.594431365738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45988.594431365738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45988.594431365738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45988.594431365738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45988.594431365738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45988.594431365738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45988.594431365738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45988.594431365738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45988.594431365738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45988.594431365738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45988.594431365738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45988.594431365738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45988.594431365738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45988.594431365738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45988.594431365738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45988.594431365738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45988.594431365738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45988.594431365738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45988.594431365738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45988.594431365738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45988.594431365738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45988.594431365738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45988.594431365738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45988.594431365738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45988.594431365738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45988.594431365738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45988.594431365738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45988.594431365738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45988.594431365738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45988.594431365738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45988.594431365738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45988.594431365738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45988.594431365738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45988.594431365738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45988.594431365738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45988.594431365738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45988.594431365738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45988.594431365738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45988.594431365738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45988.594431365738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45988.594431365738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45988.594431365738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45988.594431365738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45988.594431365738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45988.594431365738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45988.594431365738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45988.594431365738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45988.594431365738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45988.594431365738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45988.594431365738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45988.594431365738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45988.594431365738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45988.594431365738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45988.594431365738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45988.594431365738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45988.594431365738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45988.594431365738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45988.594431365738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45988.594431365738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45988.594431365738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45988.594431365738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45988.594431365738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45988.594431365738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45988.594431365738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45988.594431365738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45988.594431365738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45988.594431365738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45988.594431365738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45988.594431365738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45988.594431365738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45988.594431365738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45988.594431365738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45988.594431365738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45988.594431365738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45988.594431365738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45988.594431365738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45988.594431365738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45988.594431365738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45988.594431365738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45988.594431365738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45988.594431365738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45988.594431365738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45988.594431365738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45988.594431365738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45988.594431365738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45988.594431365738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45988.594431365738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45988.594431365738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45988.594431365738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45988.594431365738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45988.594431365738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45988.594431365738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45988.594431365738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45988.594431365738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45988.594431365738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45988.594431365738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45988.594431365738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45988.594431365738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45988.594431365738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45988.594431365738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45988.594431365738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45988.594431365738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45988.594431365738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45988.594431365738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45988.594431365738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45988.594431365738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45988.594431365738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45988.594431365738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45988.594431365738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45988.594431365738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45988.594431365738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45988.594431365738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45988.594431365738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45988.594431365738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45988.594431365738</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39118</v>
      </c>
      <c r="B2" s="37" t="str">
        <f>IFERROR(VLOOKUP(D2,DB!A:K,11,0),"")</f>
        <v>R5</v>
      </c>
      <c r="C2" s="37">
        <v>3</v>
      </c>
      <c r="D2" s="103" t="s">
        <v>36011</v>
      </c>
      <c r="E2" s="37" t="s">
        <v>39021</v>
      </c>
      <c r="F2" s="38">
        <v>45891.832060185188</v>
      </c>
      <c r="G2" s="105">
        <f ca="1">IFERROR(NOW()-F2,"")</f>
        <v>96.762371180549962</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62.405554050921637</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39.933320254625869</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19">
        <v>45981.373298611114</v>
      </c>
      <c r="G5" s="108">
        <f ca="1">IFERROR(NOW()-F5,"")</f>
        <v>7.2211327546247048</v>
      </c>
      <c r="H5" s="119">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37"/>
      <c r="E6" s="37"/>
      <c r="F6" s="38"/>
      <c r="G6" s="144">
        <f t="shared" ref="G6:G24" ca="1" si="2">IFERROR(NOW()-F6,"")</f>
        <v>45988.594431365738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45988.594431365738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45988.594431365738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45988.594431365738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45988.594431365738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45988.594431365738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45988.594431365738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45988.594431365738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45988.594431365738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45988.594431365738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45988.594431365738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45988.594431365738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45988.594431365738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45988.594431365738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45988.594431365738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45988.594431365738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45988.594431365738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45988.594431365738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45988.594431365738</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45988.594431365738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45988.594431365738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45988.594431365738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45988.594431365738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45988.594431365738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45988.594431365738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45988.594431365738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45988.594431365738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45988.594431365738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45988.594431365738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45988.594431365738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45988.594431365738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45988.594431365738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45988.594431365738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45988.594431365738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45988.594431365738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45988.594431365738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45988.594431365738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45988.594431365738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45988.594431365738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45988.594431365738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45988.594431365738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45988.594431365738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45988.594431365738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45988.594431365738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45988.594431365738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45988.594431365738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45988.594431365738</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2025-11-27T11:16:02Z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