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69" documentId="13_ncr:1_{F6CB121F-512D-4AA6-A0C1-0FB36C537598}" xr6:coauthVersionLast="47" xr6:coauthVersionMax="47" xr10:uidLastSave="{E9347340-0B1B-4D01-B5EE-833F6F3C6BAA}"/>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<sst xmlns="http://schemas.openxmlformats.org/spreadsheetml/2006/main" count="180289" uniqueCount="39128">
  <si>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</si>
  <si>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</si>
  <si>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</si>
  <si>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</si>
  <si>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</si>
  <si>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</si>
  <si>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</si>
  <si>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</si>
  <si>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</si>
  <si>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</si>
  <si>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</si>
  <si>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</si>
  <si>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</si>
  <si>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</si>
  <si>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</si>
  <si>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</si>
  <si>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</si>
  <si>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</si>
  <si>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</si>
  <si>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</si>
  <si>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</si>
  <si>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</si>
  <si>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</si>
  <si>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</si>
  <si>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</si>
  <si>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</si>
  <si>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</si>
  <si>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</si>
  <si>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</si>
  <si>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</si>
  <si>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</si>
  <si>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</si>
  <si>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</si>
  <si>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</si>
  <si>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</si>
  <si>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</si>
  <si>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</si>
  <si>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</si>
  <si>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</si>
  <si>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</si>
  <si>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</si>
  <si>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</si>
  <si>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</si>
  <si>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</si>
  <si>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</si>
  <si>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</si>
  <si>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</si>
  <si>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</si>
  <si>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</si>
  <si>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</si>
  <si>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</si>
  <si>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</si>
  <si>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</si>
  <si>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</si>
  <si>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</si>
  <si>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</si>
  <si>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</si>
  <si>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</si>
  <si>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</si>
  <si>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</si>
  <si>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</si>
  <si>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</si>
  <si>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</si>
  <si>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</si>
  <si>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</si>
  <si>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</si>
  <si>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</si>
  <si>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</si>
  <si>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</si>
  <si>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</si>
  <si>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</si>
  <si>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</si>
  <si>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</si>
  <si>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</si>
  <si>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</si>
  <si>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</si>
  <si>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</si>
  <si>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</si>
  <si>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</si>
  <si>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</si>
  <si>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</si>
  <si>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</si>
  <si>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</si>
  <si>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</si>
  <si>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</si>
  <si>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</si>
  <si>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</si>
  <si>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</si>
  <si>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</si>
  <si>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</si>
  <si>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</si>
  <si>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</si>
  <si>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</si>
  <si>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</si>
  <si>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</si>
  <si>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</si>
  <si>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</si>
  <si>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</si>
  <si>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</si>
  <si>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</si>
  <si>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</si>
  <si>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</si>
  <si>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</si>
  <si>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</si>
  <si>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</si>
  <si>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</si>
  <si>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</si>
  <si>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</si>
  <si>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</si>
  <si>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</si>
  <si>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</si>
  <si>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</si>
  <si>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</si>
  <si>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</si>
  <si>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</si>
  <si>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</si>
  <si>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</si>
  <si>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</si>
  <si>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</si>
  <si>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</si>
  <si>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</si>
  <si>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</si>
  <si>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</si>
  <si>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</si>
  <si>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</si>
  <si>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</si>
  <si>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</si>
  <si>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</si>
  <si>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</si>
  <si>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</si>
  <si>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</si>
  <si>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</si>
  <si>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</si>
  <si>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</si>
  <si>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</si>
  <si>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</si>
  <si>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</si>
  <si>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</si>
  <si>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</si>
  <si>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</si>
  <si>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</si>
  <si>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</si>
  <si>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</si>
  <si>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</si>
  <si>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</si>
  <si>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</si>
  <si>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</si>
  <si>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</si>
  <si>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</si>
  <si>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</si>
  <si>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</si>
  <si>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</si>
  <si>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</si>
  <si>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</si>
  <si>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</si>
  <si>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</si>
  <si>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</si>
  <si>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</si>
  <si>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</si>
  <si>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</si>
  <si>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</si>
  <si>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</si>
  <si>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</si>
  <si>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</si>
  <si>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</si>
  <si>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</si>
  <si>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</si>
  <si>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</si>
  <si>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</si>
  <si>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</si>
  <si>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</si>
  <si>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</si>
  <si>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</si>
  <si>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</si>
  <si>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</si>
  <si>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</si>
  <si>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</si>
  <si>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</si>
  <si>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</si>
  <si>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</si>
  <si>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</si>
  <si>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</si>
  <si>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</si>
  <si>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</si>
  <si>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</si>
  <si>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</si>
  <si>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</si>
  <si>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</si>
  <si>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</si>
  <si>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</si>
  <si>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</si>
  <si>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</si>
  <si>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</si>
  <si>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</si>
  <si>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</si>
  <si>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</si>
  <si>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</si>
  <si>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</si>
  <si>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</si>
  <si>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</si>
  <si>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</si>
  <si>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</si>
  <si>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</si>
  <si>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</si>
  <si>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</si>
  <si>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</si>
  <si>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</si>
  <si>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</si>
  <si>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</si>
  <si>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</si>
  <si>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</si>
  <si>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</si>
  <si>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</si>
  <si>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</si>
  <si>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</si>
  <si>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</si>
  <si>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</si>
  <si>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</si>
  <si>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</si>
  <si>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</si>
  <si>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</si>
  <si>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</si>
  <si>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</si>
  <si>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</si>
  <si>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</si>
  <si>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</si>
  <si>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</si>
  <si>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</si>
  <si>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</si>
  <si>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</si>
  <si>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</si>
  <si>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</si>
  <si>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</si>
  <si>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</si>
  <si>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</si>
  <si>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</si>
  <si>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</si>
  <si>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</si>
  <si>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</si>
  <si>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</si>
  <si>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</si>
  <si>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</si>
  <si>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</si>
  <si>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</si>
  <si>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</si>
  <si>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</si>
  <si>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</si>
  <si>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</si>
  <si>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</si>
  <si>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</si>
  <si>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</si>
  <si>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</si>
  <si>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</si>
  <si>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</si>
  <si>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</si>
  <si>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</si>
  <si>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</si>
  <si>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</si>
  <si>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</si>
  <si>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</si>
  <si>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</si>
  <si>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</si>
  <si>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</si>
  <si>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</si>
  <si>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</si>
  <si>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</si>
  <si>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</si>
  <si>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</si>
  <si>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</si>
  <si>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</si>
  <si>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</si>
  <si>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</si>
  <si>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</si>
  <si>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</si>
  <si>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</si>
  <si>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</si>
  <si>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</si>
  <si>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</si>
  <si>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</si>
  <si>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</si>
  <si>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</si>
  <si>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</si>
  <si>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</si>
  <si>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</si>
  <si>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</si>
  <si>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</si>
  <si>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</si>
  <si>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</si>
  <si>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</si>
  <si>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</si>
  <si>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</si>
  <si>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</si>
  <si>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</si>
  <si>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</si>
  <si>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</si>
  <si>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</si>
  <si>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</si>
  <si>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</si>
  <si>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</si>
  <si>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</si>
  <si>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</si>
  <si>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</si>
  <si>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</si>
  <si>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</si>
  <si>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</si>
  <si>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</si>
  <si>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</si>
  <si>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</si>
  <si>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</si>
  <si>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</si>
  <si>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</si>
  <si>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</si>
  <si>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</si>
  <si>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</si>
  <si>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</si>
  <si>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</si>
  <si>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</si>
  <si>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</si>
  <si>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</si>
  <si>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</si>
  <si>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</si>
  <si>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</si>
  <si>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</si>
  <si>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</si>
  <si>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</si>
  <si>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</si>
  <si>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</si>
  <si>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</si>
  <si>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</si>
  <si>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</si>
  <si>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</si>
  <si>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</si>
  <si>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</si>
  <si>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</si>
  <si>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</si>
  <si>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</si>
  <si>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</si>
  <si>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</si>
  <si>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</si>
  <si>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</si>
  <si>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</si>
  <si>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</si>
  <si>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</si>
  <si>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</si>
  <si>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</si>
  <si>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</si>
  <si>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</si>
  <si>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</si>
  <si>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</si>
  <si>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</si>
  <si>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</si>
  <si>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</si>
  <si>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</si>
  <si>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</si>
  <si>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</si>
  <si>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</si>
  <si>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</si>
  <si>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</si>
  <si>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</si>
  <si>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</si>
  <si>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</si>
  <si>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</si>
  <si>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</si>
  <si>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</si>
  <si>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</si>
  <si>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</si>
  <si>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</si>
  <si>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</si>
  <si>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</si>
  <si>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</si>
  <si>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</si>
  <si>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</si>
  <si>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</si>
  <si>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</si>
  <si>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</si>
  <si>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</si>
  <si>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</si>
  <si>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</si>
  <si>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</si>
  <si>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</si>
  <si>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</si>
  <si>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</si>
  <si>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</si>
  <si>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</si>
  <si>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</si>
  <si>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</si>
  <si>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</si>
  <si>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</si>
  <si>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</si>
  <si>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</si>
  <si>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</si>
  <si>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</si>
  <si>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</si>
  <si>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</si>
  <si>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</si>
  <si>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</si>
  <si>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</si>
  <si>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</si>
  <si>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</si>
  <si>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</si>
  <si>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</si>
  <si>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</si>
  <si>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</si>
  <si>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</si>
  <si>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</si>
  <si>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</si>
  <si>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</si>
  <si>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</si>
  <si>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</si>
  <si>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</si>
  <si>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</si>
  <si>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</si>
  <si>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</si>
  <si>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</si>
  <si>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</si>
  <si>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</si>
  <si>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</si>
  <si>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</si>
  <si>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</si>
  <si>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</si>
  <si>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</si>
  <si>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</si>
  <si>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</si>
  <si>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</si>
  <si>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</si>
  <si>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</si>
  <si>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</si>
  <si>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</si>
  <si>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</si>
  <si>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</si>
  <si>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</si>
  <si>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</si>
  <si>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</si>
  <si>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</si>
  <si>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</si>
  <si>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</si>
  <si>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</si>
  <si>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</si>
  <si>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</si>
  <si>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</si>
  <si>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</si>
  <si>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</si>
  <si>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</si>
  <si>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</si>
  <si>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</si>
  <si>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</si>
  <si>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</si>
  <si>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</si>
  <si>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</si>
  <si>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</si>
  <si>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</si>
  <si>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</si>
  <si>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</si>
  <si>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</si>
  <si>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</si>
  <si>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</si>
  <si>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</si>
  <si>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</si>
  <si>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</si>
  <si>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</si>
  <si>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</si>
  <si>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</si>
  <si>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</si>
  <si>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</si>
  <si>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</si>
  <si>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</si>
  <si>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</si>
  <si>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</si>
  <si>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</si>
  <si>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</si>
  <si>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</si>
  <si>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</si>
  <si>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</si>
  <si>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</si>
  <si>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</si>
  <si>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</si>
  <si>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</si>
  <si>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</si>
  <si>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</si>
  <si>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</si>
  <si>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</si>
  <si>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</si>
  <si>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</si>
  <si>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</si>
  <si>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</si>
  <si>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</si>
  <si>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</si>
  <si>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</si>
  <si>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</si>
  <si>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</si>
  <si>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</si>
  <si>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</si>
  <si>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</si>
  <si>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</si>
  <si>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</si>
  <si>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</si>
  <si>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</si>
  <si>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</si>
  <si>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</si>
  <si>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</si>
  <si>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</si>
  <si>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</si>
  <si>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</si>
  <si>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</si>
  <si>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</si>
  <si>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</si>
  <si>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</si>
  <si>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</si>
  <si>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</si>
  <si>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</si>
  <si>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</si>
  <si>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</si>
  <si>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</si>
  <si>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</si>
  <si>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</si>
  <si>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</si>
  <si>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</si>
  <si>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</si>
  <si>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</si>
  <si>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</si>
  <si>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</si>
  <si>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</si>
  <si>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</si>
  <si>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</si>
  <si>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</si>
  <si>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</si>
  <si>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</si>
  <si>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</si>
  <si>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</si>
  <si>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</si>
  <si>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</si>
  <si>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</si>
  <si>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</si>
  <si>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</si>
  <si>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</si>
  <si>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</si>
  <si>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</si>
  <si>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</si>
  <si>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</si>
  <si>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</si>
  <si>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</si>
  <si>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</si>
  <si>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</si>
  <si>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</si>
  <si>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</si>
  <si>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</si>
  <si>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</si>
  <si>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</si>
  <si>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</si>
  <si>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</si>
  <si>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</si>
  <si>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</si>
  <si>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</si>
  <si>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</si>
  <si>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</si>
  <si>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</si>
  <si>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</si>
  <si>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</si>
  <si>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</si>
  <si>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</si>
  <si>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</si>
  <si>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</si>
  <si>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</si>
  <si>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</si>
  <si>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</si>
  <si>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</si>
  <si>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</si>
  <si>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</si>
  <si>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</si>
  <si>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</si>
  <si>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</si>
  <si>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</si>
  <si>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</si>
  <si>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</si>
  <si>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</si>
  <si>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</si>
  <si>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</si>
  <si>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</si>
  <si>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</si>
  <si>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</si>
  <si>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</si>
  <si>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</si>
  <si>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</si>
  <si>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</si>
  <si>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</si>
  <si>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</si>
  <si>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</si>
  <si>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</si>
  <si>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</si>
  <si>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</si>
  <si>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</si>
  <si>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</si>
  <si>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</si>
  <si>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</si>
  <si>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</si>
  <si>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</si>
  <si>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</si>
  <si>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</si>
  <si>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</si>
  <si>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</si>
  <si>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</si>
  <si>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</si>
  <si>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</si>
  <si>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</si>
  <si>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</si>
  <si>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</si>
  <si>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</si>
  <si>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</si>
  <si>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</si>
  <si>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</si>
  <si>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</si>
  <si>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</si>
  <si>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</si>
  <si>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</si>
  <si>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</si>
  <si>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</si>
  <si>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</si>
  <si>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</si>
  <si>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</si>
  <si>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</si>
  <si>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</si>
  <si>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</si>
  <si>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</si>
  <si>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</si>
  <si>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</si>
  <si>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</si>
  <si>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</si>
  <si>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</si>
  <si>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</si>
  <si>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</si>
  <si>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</si>
  <si>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</si>
  <si>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</si>
  <si>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</si>
  <si>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</si>
  <si>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</si>
  <si>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</si>
  <si>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</si>
  <si>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</si>
  <si>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</si>
  <si>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</si>
  <si>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</si>
  <si>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</si>
  <si>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</si>
  <si>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</si>
  <si>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</si>
  <si>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</si>
  <si>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</si>
  <si>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</si>
  <si>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</si>
  <si>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</si>
  <si>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</si>
  <si>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</si>
  <si>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</si>
  <si>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</si>
  <si>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</si>
  <si>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</si>
  <si>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</si>
  <si>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</si>
  <si>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</si>
  <si>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</si>
  <si>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</si>
  <si>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</si>
  <si>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</si>
  <si>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</si>
  <si>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</si>
  <si>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</si>
  <si>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</si>
  <si>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</si>
  <si>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</si>
  <si>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</si>
  <si>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</si>
  <si>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</si>
  <si>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</si>
  <si>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</si>
  <si>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</si>
  <si>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</si>
  <si>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</si>
  <si>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</si>
  <si>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</si>
  <si>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</si>
  <si>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</si>
  <si>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</si>
  <si>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</si>
  <si>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</si>
  <si>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</si>
  <si>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</si>
  <si>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</si>
  <si>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</si>
  <si>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</si>
  <si>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</si>
  <si>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</si>
  <si>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</si>
  <si>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</si>
  <si>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</si>
  <si>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</si>
  <si>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</si>
  <si>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</si>
  <si>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</si>
  <si>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</si>
  <si>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</si>
  <si>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</si>
  <si>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</si>
  <si>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</si>
  <si>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</si>
  <si>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</si>
  <si>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</si>
  <si>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</si>
  <si>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</si>
  <si>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</si>
  <si>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</si>
  <si>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</si>
  <si>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</si>
  <si>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</si>
  <si>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</si>
  <si>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</si>
  <si>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</si>
  <si>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</si>
  <si>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</si>
  <si>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</si>
  <si>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</si>
  <si>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</si>
  <si>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</si>
  <si>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</si>
  <si>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</si>
  <si>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</si>
  <si>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</si>
  <si>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</si>
  <si>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</si>
  <si>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</si>
  <si>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</si>
  <si>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</si>
  <si>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</si>
  <si>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</si>
  <si>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</si>
  <si>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</si>
  <si>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</si>
  <si>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</si>
  <si>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</si>
  <si>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</si>
  <si>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</si>
  <si>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</si>
  <si>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</si>
  <si>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</si>
  <si>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</si>
  <si>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</si>
  <si>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</si>
  <si>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</si>
  <si>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</si>
  <si>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</si>
  <si>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</si>
  <si>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</si>
  <si>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</si>
  <si>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</si>
  <si>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</si>
  <si>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</si>
  <si>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</si>
  <si>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</si>
  <si>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</si>
  <si>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</si>
  <si>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</si>
  <si>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</si>
  <si>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</si>
  <si>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</si>
  <si>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</si>
  <si>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</si>
  <si>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</si>
  <si>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</si>
  <si>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</si>
  <si>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</si>
  <si>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</si>
  <si>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</si>
  <si>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</si>
  <si>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</si>
  <si>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</si>
  <si>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</si>
  <si>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</si>
  <si>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</si>
  <si>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</si>
  <si>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</si>
  <si>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</si>
  <si>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</si>
  <si>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</si>
  <si>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</si>
  <si>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</si>
  <si>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</si>
  <si>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</si>
  <si>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</si>
  <si>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</si>
  <si>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</si>
  <si>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</si>
  <si>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</si>
  <si>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</si>
  <si>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</si>
  <si>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</si>
  <si>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</si>
  <si>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</si>
  <si>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</si>
  <si>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</si>
  <si>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</si>
  <si>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</si>
  <si>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</si>
  <si>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</si>
  <si>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</si>
  <si>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</si>
  <si>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</si>
  <si>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</si>
  <si>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</si>
  <si>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</si>
  <si>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</si>
  <si>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</si>
  <si>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</si>
  <si>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</si>
  <si>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</si>
  <si>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</si>
  <si>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</si>
  <si>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</si>
  <si>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</si>
  <si>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</si>
  <si>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</si>
  <si>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</si>
  <si>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</si>
  <si>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</si>
  <si>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</si>
  <si>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</si>
  <si>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</si>
  <si>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</si>
  <si>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</si>
  <si>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</si>
  <si>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</si>
  <si>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</si>
  <si>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</si>
  <si>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</si>
  <si>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</si>
  <si>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</si>
  <si>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</si>
  <si>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</si>
  <si>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</si>
  <si>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</si>
  <si>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</si>
  <si>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</si>
  <si>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</si>
  <si>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</si>
  <si>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</si>
  <si>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</si>
  <si>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</si>
  <si>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</si>
  <si>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</si>
  <si>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</si>
  <si>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</si>
  <si>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</si>
  <si>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</si>
  <si>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</si>
  <si>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</si>
  <si>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</si>
  <si>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</si>
  <si>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</si>
  <si>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</si>
  <si>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</si>
  <si>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</si>
  <si>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</si>
  <si>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</si>
  <si>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</si>
  <si>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</si>
  <si>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</si>
  <si>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</si>
  <si>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</si>
  <si>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</si>
  <si>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</si>
  <si>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</si>
  <si>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</si>
  <si>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</si>
  <si>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</si>
  <si>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</si>
  <si>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</si>
  <si>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</si>
  <si>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</si>
  <si>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</si>
  <si>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</si>
  <si>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</si>
  <si>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</si>
  <si>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</si>
  <si>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</si>
  <si>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</si>
  <si>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</si>
  <si>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</si>
  <si>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</si>
  <si>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</si>
  <si>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</si>
  <si>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</si>
  <si>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</si>
  <si>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</si>
  <si>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</si>
  <si>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</si>
  <si>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</si>
  <si>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</si>
  <si>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</si>
  <si>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</si>
  <si>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</si>
  <si>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</si>
  <si>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</si>
  <si>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</si>
  <si>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</si>
  <si>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</si>
  <si>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</si>
  <si>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</si>
  <si>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</si>
  <si>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</si>
  <si>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</si>
  <si>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</si>
  <si>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</si>
  <si>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</si>
  <si>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</si>
  <si>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</si>
  <si>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</si>
  <si>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</si>
  <si>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</si>
  <si>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</si>
  <si>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</si>
  <si>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</si>
  <si>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</si>
  <si>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</si>
  <si>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</si>
  <si>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</si>
  <si>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</si>
  <si>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</si>
  <si>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</si>
  <si>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</si>
  <si>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</si>
  <si>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</si>
  <si>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</si>
  <si>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</si>
  <si>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</si>
  <si>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</si>
  <si>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</si>
  <si>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</si>
  <si>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</si>
  <si>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</si>
  <si>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</si>
  <si>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</si>
  <si>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</si>
  <si>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</si>
  <si>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</si>
  <si>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</si>
  <si>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</si>
  <si>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</si>
  <si>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</si>
  <si>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</si>
  <si>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</si>
  <si>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</si>
  <si>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</si>
  <si>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</si>
  <si>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</si>
  <si>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</si>
  <si>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</si>
  <si>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</si>
  <si>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</si>
  <si>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</si>
  <si>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</si>
  <si>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</si>
  <si>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</si>
  <si>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</si>
  <si>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</si>
  <si>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</si>
  <si>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</si>
  <si>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</si>
  <si>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</si>
  <si>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</si>
  <si>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</si>
  <si>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</si>
  <si>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</si>
  <si>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</si>
  <si>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</si>
  <si>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</si>
  <si>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</si>
  <si>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</si>
  <si>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</si>
  <si>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</si>
  <si>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</si>
  <si>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</si>
  <si>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</si>
  <si>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</si>
  <si>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</si>
  <si>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</si>
  <si>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</si>
  <si>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</si>
  <si>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</si>
  <si>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</si>
  <si>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</si>
  <si>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</si>
  <si>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</si>
  <si>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</si>
  <si>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</si>
  <si>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</si>
  <si>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</si>
  <si>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</si>
  <si>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</si>
  <si>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</si>
  <si>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</si>
  <si>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</si>
  <si>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</si>
  <si>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</si>
  <si>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</si>
  <si>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</si>
  <si>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</si>
  <si>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</si>
  <si>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</si>
  <si>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</si>
  <si>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</si>
  <si>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</si>
  <si>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</si>
  <si>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</si>
  <si>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</si>
  <si>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</si>
  <si>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</si>
  <si>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</si>
  <si>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</si>
  <si>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</si>
  <si>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</si>
  <si>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</si>
  <si>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</si>
  <si>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</si>
  <si>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</si>
  <si>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</si>
  <si>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</si>
  <si>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</si>
  <si>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</si>
  <si>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</si>
  <si>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</si>
  <si>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</si>
  <si>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</si>
  <si>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</si>
  <si>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</si>
  <si>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</si>
  <si>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</si>
  <si>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</si>
  <si>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</si>
  <si>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</si>
  <si>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</si>
  <si>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</si>
  <si>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</si>
  <si>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</si>
  <si>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</si>
  <si>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</si>
  <si>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</si>
  <si>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</si>
  <si>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</si>
  <si>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</si>
  <si>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</si>
  <si>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</si>
  <si>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</si>
  <si>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</si>
  <si>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</si>
  <si>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</si>
  <si>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</si>
  <si>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</si>
  <si>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</si>
  <si>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</si>
  <si>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</si>
  <si>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</si>
  <si>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</si>
  <si>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</si>
  <si>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</si>
  <si>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</si>
  <si>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</si>
  <si>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</si>
  <si>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</si>
  <si>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</si>
  <si>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</si>
  <si>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</si>
  <si>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</si>
  <si>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</si>
  <si>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</si>
  <si>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</si>
  <si>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</si>
  <si>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</si>
  <si>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</si>
  <si>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</si>
  <si>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</si>
  <si>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</si>
  <si>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</si>
  <si>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</si>
  <si>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</si>
  <si>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</si>
  <si>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</si>
  <si>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</si>
  <si>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</si>
  <si>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</si>
  <si>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</si>
  <si>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</si>
  <si>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</si>
  <si>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</si>
  <si>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</si>
  <si>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</si>
  <si>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</si>
  <si>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</si>
  <si>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</si>
  <si>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</si>
  <si>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</si>
  <si>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</si>
  <si>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</si>
  <si>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</si>
  <si>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</si>
  <si>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</si>
  <si>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</si>
  <si>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</si>
  <si>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</si>
  <si>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</si>
  <si>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</si>
  <si>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</si>
  <si>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</si>
  <si>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</si>
  <si>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</si>
  <si>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</si>
  <si>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</si>
  <si>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</si>
  <si>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</si>
  <si>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</si>
  <si>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</si>
  <si>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</si>
  <si>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</si>
  <si>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</si>
  <si>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</si>
  <si>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</si>
  <si>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</si>
  <si>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</si>
  <si>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</si>
  <si>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</si>
  <si>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</si>
  <si>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</si>
  <si>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</si>
  <si>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</si>
  <si>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</si>
  <si>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</si>
  <si>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</si>
  <si>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</si>
  <si>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</si>
  <si>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</si>
  <si>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</si>
  <si>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</si>
  <si>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</si>
  <si>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</si>
  <si>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</si>
  <si>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</si>
  <si>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</si>
  <si>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</si>
  <si>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</si>
  <si>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</si>
  <si>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</si>
  <si>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</si>
  <si>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</si>
  <si>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</si>
  <si>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</si>
  <si>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</si>
  <si>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</si>
  <si>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</si>
  <si>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</si>
  <si>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</si>
  <si>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</si>
  <si>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</si>
  <si>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</si>
  <si>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</si>
  <si>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</si>
  <si>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</si>
  <si>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</si>
  <si>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</si>
  <si>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</si>
  <si>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</si>
  <si>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</si>
  <si>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</si>
  <si>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</si>
  <si>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</si>
  <si>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</si>
  <si>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</si>
  <si>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</si>
  <si>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</si>
  <si>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</si>
  <si>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</si>
  <si>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</si>
  <si>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</si>
  <si>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</si>
  <si>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</si>
  <si>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</si>
  <si>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</si>
  <si>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</si>
  <si>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</si>
  <si>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</si>
  <si>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</si>
  <si>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</si>
  <si>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</si>
  <si>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</si>
  <si>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</si>
  <si>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</si>
  <si>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</si>
  <si>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</si>
  <si>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</si>
  <si>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</si>
  <si>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</si>
  <si>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</si>
  <si>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</si>
  <si>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</si>
  <si>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</si>
  <si>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</si>
  <si>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</si>
  <si>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</si>
  <si>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</si>
  <si>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</si>
  <si>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</si>
  <si>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</si>
  <si>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</si>
  <si>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</si>
  <si>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</si>
  <si>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</si>
  <si>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</si>
  <si>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</si>
  <si>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</si>
  <si>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</si>
  <si>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</si>
  <si>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</si>
  <si>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</si>
  <si>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</si>
  <si>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</si>
  <si>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</si>
  <si>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</si>
  <si>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</si>
  <si>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</si>
  <si>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</si>
  <si>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</si>
  <si>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</si>
  <si>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</si>
  <si>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</si>
  <si>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</si>
  <si>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</si>
  <si>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</si>
  <si>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</si>
  <si>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</si>
  <si>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</si>
  <si>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</si>
  <si>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</si>
  <si>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</si>
  <si>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</si>
  <si>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</si>
  <si>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</si>
  <si>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</si>
  <si>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</si>
  <si>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</si>
  <si>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</si>
  <si>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</si>
  <si>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</si>
  <si>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</si>
  <si>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</si>
  <si>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</si>
  <si>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</si>
  <si>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</si>
  <si>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</si>
  <si>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</si>
  <si>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</si>
  <si>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</si>
  <si>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</si>
  <si>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</si>
  <si>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</si>
  <si>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</si>
  <si>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</si>
  <si>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</si>
  <si>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</si>
  <si>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</si>
  <si>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</si>
  <si>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</si>
  <si>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</si>
  <si>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</si>
  <si>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</si>
  <si>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</si>
  <si>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</si>
  <si>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</si>
  <si>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</si>
  <si>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</si>
  <si>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</si>
  <si>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</si>
  <si>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</si>
  <si>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</si>
  <si>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</si>
  <si>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</si>
  <si>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</si>
  <si>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</si>
  <si>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</si>
  <si>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</si>
  <si>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</si>
  <si>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</si>
  <si>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</si>
  <si>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</si>
  <si>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</si>
  <si>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</si>
  <si>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</si>
  <si>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</si>
  <si>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</si>
  <si>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</si>
  <si>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</si>
  <si>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</si>
  <si>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</si>
  <si>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</si>
  <si>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</si>
  <si>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</si>
  <si>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</si>
  <si>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</si>
  <si>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</si>
  <si>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</si>
  <si>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</si>
  <si>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</si>
  <si>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</si>
  <si>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</si>
  <si>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</si>
  <si>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</si>
  <si>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</si>
  <si>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</si>
  <si>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</si>
  <si>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</si>
  <si>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</si>
  <si>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</si>
  <si>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</si>
  <si>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</si>
  <si>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</si>
  <si>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</si>
  <si>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</si>
  <si>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</si>
  <si>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</si>
  <si>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</si>
  <si>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</si>
  <si>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</si>
  <si>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</si>
  <si>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</si>
  <si>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</si>
  <si>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</si>
  <si>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</si>
  <si>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</si>
  <si>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</si>
  <si>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</si>
  <si>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</si>
  <si>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</si>
  <si>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</si>
  <si>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</si>
  <si>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</si>
  <si>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</si>
  <si>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</si>
  <si>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</si>
  <si>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</si>
  <si>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</si>
  <si>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</si>
  <si>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</si>
  <si>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</si>
  <si>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</si>
  <si>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</si>
  <si>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</si>
  <si>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</si>
  <si>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</si>
  <si>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</si>
  <si>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</si>
  <si>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</si>
  <si>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</si>
  <si>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</si>
  <si>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</si>
  <si>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</si>
  <si>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</si>
  <si>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</si>
  <si>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</si>
  <si>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</si>
  <si>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</si>
  <si>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</si>
  <si>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</si>
  <si>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</si>
  <si>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</si>
  <si>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</si>
  <si>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</si>
  <si>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</si>
  <si>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</si>
  <si>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</si>
  <si>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</si>
  <si>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</si>
  <si>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</si>
  <si>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</si>
  <si>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</si>
  <si>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</si>
  <si>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</si>
  <si>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</si>
  <si>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</si>
  <si>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</si>
  <si>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</si>
  <si>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</si>
  <si>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</si>
  <si>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</si>
  <si>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</si>
  <si>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</si>
  <si>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</si>
  <si>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</si>
  <si>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</si>
  <si>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</si>
  <si>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</si>
  <si>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</si>
  <si>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</si>
  <si>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</si>
  <si>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</si>
  <si>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</si>
  <si>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</si>
  <si>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</si>
  <si>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</si>
  <si>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</si>
  <si>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</si>
  <si>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</si>
  <si>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</si>
  <si>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</si>
  <si>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</si>
  <si>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</si>
  <si>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</si>
  <si>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</si>
  <si>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</si>
  <si>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</si>
  <si>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</si>
  <si>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</si>
  <si>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</si>
  <si>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</si>
  <si>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</si>
  <si>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</si>
  <si>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</si>
  <si>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</si>
  <si>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</si>
  <si>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</si>
  <si>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</si>
  <si>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</si>
  <si>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</si>
  <si>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</si>
  <si>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</si>
  <si>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</si>
  <si>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</si>
  <si>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</si>
  <si>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</si>
  <si>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</si>
  <si>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</si>
  <si>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</si>
  <si>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</si>
  <si>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</si>
  <si>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</si>
  <si>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</si>
  <si>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</si>
  <si>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</si>
  <si>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</si>
  <si>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</si>
  <si>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</si>
  <si>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</si>
  <si>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</si>
  <si>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</si>
  <si>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</si>
  <si>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</si>
  <si>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</si>
  <si>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</si>
  <si>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</si>
  <si>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</si>
  <si>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</si>
  <si>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</si>
  <si>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</si>
  <si>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</si>
  <si>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</si>
  <si>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</si>
  <si>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</si>
  <si>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</si>
  <si>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</si>
  <si>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</si>
  <si>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</si>
  <si>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</si>
  <si>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</si>
  <si>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</si>
  <si>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</si>
  <si>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</si>
  <si>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</si>
  <si>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</si>
  <si>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</si>
  <si>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</si>
  <si>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</si>
  <si>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</si>
  <si>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</si>
  <si>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</si>
  <si>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</si>
  <si>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</si>
  <si>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</si>
  <si>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</si>
  <si>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</si>
  <si>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</si>
  <si>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</si>
  <si>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</si>
  <si>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</si>
  <si>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</si>
  <si>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</si>
  <si>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</si>
  <si>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</si>
  <si>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</si>
  <si>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</si>
  <si>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</si>
  <si>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</si>
  <si>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</si>
  <si>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</si>
  <si>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</si>
  <si>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</si>
  <si>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</si>
  <si>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</si>
  <si>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</si>
  <si>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</si>
  <si>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</si>
  <si>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</si>
  <si>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</si>
  <si>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</si>
  <si>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</si>
  <si>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</si>
  <si>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</si>
  <si>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</si>
  <si>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</si>
  <si>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</si>
  <si>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</si>
  <si>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</si>
  <si>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</si>
  <si>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</si>
  <si>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</si>
  <si>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</si>
  <si>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</si>
  <si>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</si>
  <si>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</si>
  <si>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</si>
  <si>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</si>
  <si>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</si>
  <si>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</si>
  <si>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</si>
  <si>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</si>
  <si>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</si>
  <si>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</si>
  <si>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</si>
  <si>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</si>
  <si>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</si>
  <si>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</si>
  <si>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</si>
  <si>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</si>
  <si>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</si>
  <si>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</si>
  <si>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</si>
  <si>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</si>
  <si>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</si>
  <si>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</si>
  <si>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</si>
  <si>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</si>
  <si>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</si>
  <si>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</si>
  <si>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</si>
  <si>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</si>
  <si>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</si>
  <si>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</si>
  <si>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</si>
  <si>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</si>
  <si>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</si>
  <si>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</si>
  <si>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</si>
  <si>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</si>
  <si>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</si>
  <si>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</si>
  <si>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</si>
  <si>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</si>
  <si>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</si>
  <si>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</si>
  <si>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</si>
  <si>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</si>
  <si>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</si>
  <si>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</si>
  <si>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</si>
  <si>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</si>
  <si>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</si>
  <si>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</si>
  <si>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</si>
  <si>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</si>
  <si>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</si>
  <si>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</si>
  <si>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</si>
  <si>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</si>
  <si>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</si>
  <si>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</si>
  <si>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</si>
  <si>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</si>
  <si>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</si>
  <si>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</si>
  <si>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</si>
  <si>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</si>
  <si>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</si>
  <si>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</si>
  <si>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</si>
  <si>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</si>
  <si>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</si>
  <si>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</si>
  <si>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</si>
  <si>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</si>
  <si>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</si>
  <si>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</si>
  <si>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</si>
  <si>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</si>
  <si>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</si>
  <si>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</si>
  <si>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</si>
  <si>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</si>
  <si>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</si>
  <si>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</si>
  <si>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</si>
  <si>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</si>
  <si>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</si>
  <si>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</si>
  <si>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</si>
  <si>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</si>
  <si>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</si>
  <si>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</si>
  <si>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</si>
  <si>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</si>
  <si>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</si>
  <si>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</si>
  <si>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</si>
  <si>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</si>
  <si>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</si>
  <si>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</si>
  <si>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</si>
  <si>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</si>
  <si>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</si>
  <si>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</si>
  <si>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</si>
  <si>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</si>
  <si>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</si>
  <si>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</si>
  <si>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</si>
  <si>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</si>
  <si>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</si>
  <si>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</si>
  <si>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</si>
  <si>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</si>
  <si>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</si>
  <si>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</si>
  <si>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</si>
  <si>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</si>
  <si>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</si>
  <si>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</si>
  <si>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</si>
  <si>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</si>
  <si>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</si>
  <si>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</si>
  <si>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</si>
  <si>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</si>
  <si>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</si>
  <si>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</si>
  <si>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</si>
  <si>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</si>
  <si>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</si>
  <si>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</si>
  <si>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</si>
  <si>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</si>
  <si>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</si>
  <si>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</si>
  <si>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</si>
  <si>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</si>
  <si>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</si>
  <si>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</si>
  <si>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</si>
  <si>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</si>
  <si>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</si>
  <si>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</si>
  <si>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</si>
  <si>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</si>
  <si>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</si>
  <si>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</si>
  <si>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</si>
  <si>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</si>
  <si>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</si>
  <si>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</si>
  <si>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</si>
  <si>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</si>
  <si>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</si>
  <si>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</si>
  <si>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</si>
  <si>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</si>
  <si>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</si>
  <si>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</si>
  <si>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</si>
  <si>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</si>
  <si>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</si>
  <si>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</si>
  <si>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</si>
  <si>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</si>
  <si>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</si>
  <si>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</si>
  <si>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</si>
  <si>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</si>
  <si>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</si>
  <si>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</si>
  <si>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</si>
  <si>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</si>
  <si>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</si>
  <si>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</si>
  <si>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</si>
  <si>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</si>
  <si>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</si>
  <si>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</si>
  <si>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</si>
  <si>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</si>
  <si>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</si>
  <si>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</si>
  <si>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</si>
  <si>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</si>
  <si>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</si>
  <si>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</si>
  <si>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</si>
  <si>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</si>
  <si>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</si>
  <si>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</si>
  <si>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</si>
  <si>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</si>
  <si>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</si>
  <si>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</si>
  <si>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</si>
  <si>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</si>
  <si>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</si>
  <si>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</si>
  <si>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</si>
  <si>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</si>
  <si>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</si>
  <si>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</si>
  <si>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</si>
  <si>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</si>
  <si>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</si>
  <si>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</si>
  <si>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</si>
  <si>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</si>
  <si>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</si>
  <si>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</si>
  <si>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</si>
  <si>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</si>
  <si>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</si>
  <si>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</si>
  <si>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</si>
  <si>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</si>
  <si>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</si>
  <si>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</si>
  <si>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</si>
  <si>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</si>
  <si>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</si>
  <si>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</si>
  <si>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</si>
  <si>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</si>
  <si>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</si>
  <si>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</si>
  <si>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</si>
  <si>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</si>
  <si>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</si>
  <si>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</si>
  <si>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</si>
  <si>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</si>
  <si>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</si>
  <si>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</si>
  <si>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</si>
  <si>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</si>
  <si>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</si>
  <si>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</si>
  <si>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</si>
  <si>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</si>
  <si>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</si>
  <si>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</si>
  <si>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</si>
  <si>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</si>
  <si>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</si>
  <si>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</si>
  <si>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</si>
  <si>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</si>
  <si>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</si>
  <si>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</si>
  <si>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</si>
  <si>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</si>
  <si>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</si>
  <si>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</si>
  <si>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</si>
  <si>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</si>
  <si>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</si>
  <si>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</si>
  <si>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</si>
  <si>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</si>
  <si>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</si>
  <si>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</si>
  <si>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</si>
  <si>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</si>
  <si>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</si>
  <si>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</si>
  <si>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</si>
  <si>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</si>
  <si>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</si>
  <si>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</si>
  <si>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</si>
  <si>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</si>
  <si>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</si>
  <si>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</si>
  <si>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</si>
  <si>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</si>
  <si>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</si>
  <si>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</si>
  <si>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</si>
  <si>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</si>
  <si>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</si>
  <si>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</si>
  <si>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</si>
  <si>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</si>
  <si>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</si>
  <si>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</si>
  <si>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</si>
  <si>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</si>
  <si>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</si>
  <si>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</si>
  <si>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</si>
  <si>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</si>
  <si>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</si>
  <si>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</si>
  <si>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</si>
  <si>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</si>
  <si>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</si>
  <si>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</si>
  <si>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</si>
  <si>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</si>
  <si>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</si>
  <si>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</si>
  <si>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</si>
  <si>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</si>
  <si>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</si>
  <si>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</si>
  <si>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</si>
  <si>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</si>
  <si>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</si>
  <si>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</si>
  <si>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</si>
  <si>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</si>
  <si>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</si>
  <si>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</si>
  <si>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</si>
  <si>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</si>
  <si>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</si>
  <si>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</si>
  <si>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</si>
  <si>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</si>
  <si>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</si>
  <si>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</si>
  <si>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</si>
  <si>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</si>
  <si>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</si>
  <si>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</si>
  <si>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</si>
  <si>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</si>
  <si>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</si>
  <si>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</si>
  <si>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</si>
  <si>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</si>
  <si>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</si>
  <si>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</si>
  <si>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</si>
  <si>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</si>
  <si>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</si>
  <si>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</si>
  <si>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</si>
  <si>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</si>
  <si>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</si>
  <si>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</si>
  <si>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</si>
  <si>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</si>
  <si>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</si>
  <si>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</si>
  <si>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</si>
  <si>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</si>
  <si>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</si>
  <si>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</si>
  <si>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</si>
  <si>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</si>
  <si>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</si>
  <si>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</si>
  <si>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</si>
  <si>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</si>
  <si>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</si>
  <si>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</si>
  <si>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</si>
  <si>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</si>
  <si>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</si>
  <si>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</si>
  <si>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</si>
  <si>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</si>
  <si>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</si>
  <si>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</si>
  <si>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</si>
  <si>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</si>
  <si>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</si>
  <si>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</si>
  <si>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</si>
  <si>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</si>
  <si>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</si>
  <si>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</si>
  <si>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</si>
  <si>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</si>
  <si>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</si>
  <si>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</si>
  <si>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</si>
  <si>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</si>
  <si>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</si>
  <si>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</si>
  <si>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</si>
  <si>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</si>
  <si>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</si>
  <si>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</si>
  <si>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</si>
  <si>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</si>
  <si>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</si>
  <si>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</si>
  <si>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</si>
  <si>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</si>
  <si>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</si>
  <si>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</si>
  <si>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</si>
  <si>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</si>
  <si>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</si>
  <si>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</si>
  <si>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</si>
  <si>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</si>
  <si>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</si>
  <si>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</si>
  <si>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</si>
  <si>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</si>
  <si>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</si>
  <si>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</si>
  <si>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</si>
  <si>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</si>
  <si>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</si>
  <si>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</si>
  <si>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</si>
  <si>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</si>
  <si>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</si>
  <si>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</si>
  <si>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</si>
  <si>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</si>
  <si>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</si>
  <si>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</si>
  <si>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</si>
  <si>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</si>
  <si>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</si>
  <si>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</si>
  <si>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</si>
  <si>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</si>
  <si>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</si>
  <si>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</si>
  <si>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</si>
  <si>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</si>
  <si>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</si>
  <si>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</si>
  <si>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</si>
  <si>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</si>
  <si>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</si>
  <si>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</si>
  <si>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</si>
  <si>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</si>
  <si>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</si>
  <si>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</si>
  <si>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</si>
  <si>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</si>
  <si>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</si>
  <si>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</si>
  <si>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</si>
  <si>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</si>
  <si>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</si>
  <si>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</si>
  <si>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</si>
  <si>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</si>
  <si>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</si>
  <si>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</si>
  <si>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</si>
  <si>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</si>
  <si>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</si>
  <si>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</si>
  <si>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</si>
  <si>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</si>
  <si>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</si>
  <si>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</si>
  <si>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</si>
  <si>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</si>
  <si>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</si>
  <si>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</si>
  <si>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</si>
  <si>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</si>
  <si>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</si>
  <si>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</si>
  <si>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</si>
  <si>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</si>
  <si>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</si>
  <si>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</si>
  <si>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</si>
  <si>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</si>
  <si>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</si>
  <si>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</si>
  <si>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</si>
  <si>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</si>
  <si>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</si>
  <si>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</si>
  <si>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</si>
  <si>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</si>
  <si>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</si>
  <si>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</si>
  <si>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</si>
  <si>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</si>
  <si>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</si>
  <si>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</si>
  <si>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</si>
  <si>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</si>
  <si>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</si>
  <si>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</si>
  <si>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</si>
  <si>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</si>
  <si>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</si>
  <si>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</si>
  <si>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</si>
  <si>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</si>
  <si>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</si>
  <si>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</si>
  <si>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</si>
  <si>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</si>
  <si>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</si>
  <si>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</si>
  <si>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</si>
  <si>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</si>
  <si>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</si>
  <si>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</si>
  <si>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</si>
  <si>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</si>
  <si>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</si>
  <si>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</si>
  <si>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</si>
  <si>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</si>
  <si>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</si>
  <si>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</si>
  <si>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</si>
  <si>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</si>
  <si>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</si>
  <si>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</si>
  <si>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</si>
  <si>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</si>
  <si>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</si>
  <si>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</si>
  <si>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</si>
  <si>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</si>
  <si>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</si>
  <si>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</si>
  <si>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</si>
  <si>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</si>
  <si>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</si>
  <si>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</si>
  <si>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</si>
  <si>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</si>
  <si>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</si>
  <si>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</si>
  <si>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</si>
  <si>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</si>
  <si>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</si>
  <si>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</si>
  <si>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</si>
  <si>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</si>
  <si>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</si>
  <si>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</si>
  <si>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</si>
  <si>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</si>
  <si>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</si>
  <si>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</si>
  <si>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</si>
  <si>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</si>
  <si>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</si>
  <si>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</si>
  <si>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</si>
  <si>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</si>
  <si>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</si>
  <si>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</si>
  <si>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</si>
  <si>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</si>
  <si>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</si>
  <si>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</si>
  <si>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</si>
  <si>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</si>
  <si>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</si>
  <si>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</si>
  <si>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</si>
  <si>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</si>
  <si>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</si>
  <si>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</si>
  <si>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</si>
  <si>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</si>
  <si>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</si>
  <si>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</si>
  <si>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</si>
  <si>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</si>
  <si>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</si>
  <si>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</si>
  <si>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</si>
  <si>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</si>
  <si>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</si>
  <si>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</si>
  <si>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</si>
  <si>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</si>
  <si>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</si>
  <si>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</si>
  <si>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</si>
  <si>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</si>
  <si>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</si>
  <si>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</si>
  <si>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</si>
  <si>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</si>
  <si>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</si>
  <si>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</si>
  <si>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</si>
  <si>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</si>
  <si>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</si>
  <si>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</si>
  <si>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</si>
  <si>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</si>
  <si>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</si>
  <si>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</si>
  <si>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</si>
  <si>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</si>
  <si>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</si>
  <si>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</si>
  <si>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</si>
  <si>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</si>
  <si>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</si>
  <si>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</si>
  <si>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</si>
  <si>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</si>
  <si>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</si>
  <si>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</si>
  <si>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</si>
  <si>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</si>
  <si>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</si>
  <si>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</si>
  <si>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</si>
  <si>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</si>
  <si>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</si>
  <si>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</si>
  <si>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</si>
  <si>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</si>
  <si>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</si>
  <si>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</si>
  <si>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</si>
  <si>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</si>
  <si>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</si>
  <si>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</si>
  <si>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</si>
  <si>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</si>
  <si>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</si>
  <si>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</si>
  <si>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</si>
  <si>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</si>
  <si>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</si>
  <si>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</si>
  <si>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</si>
  <si>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</si>
  <si>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</si>
  <si>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</si>
  <si>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</si>
  <si>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</si>
  <si>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</si>
  <si>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</si>
  <si>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</si>
  <si>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</si>
  <si>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</si>
  <si>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</si>
  <si>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</si>
  <si>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</si>
  <si>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</si>
  <si>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</si>
  <si>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</si>
  <si>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</si>
  <si>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</si>
  <si>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</si>
  <si>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</si>
  <si>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</si>
  <si>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</si>
  <si>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</si>
  <si>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</si>
  <si>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</si>
  <si>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</si>
  <si>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</si>
  <si>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</si>
  <si>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</si>
  <si>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</si>
  <si>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</si>
  <si>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</si>
  <si>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</si>
  <si>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</si>
  <si>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</si>
  <si>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</si>
  <si>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</si>
  <si>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</si>
  <si>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</si>
  <si>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</si>
  <si>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</si>
  <si>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</si>
  <si>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</si>
  <si>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</si>
  <si>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</si>
  <si>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</si>
  <si>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</si>
  <si>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</si>
  <si>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</si>
  <si>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</si>
  <si>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</si>
  <si>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</si>
  <si>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</si>
  <si>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</si>
  <si>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</si>
  <si>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</si>
  <si>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</si>
  <si>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</si>
  <si>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</si>
  <si>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</si>
  <si>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</si>
  <si>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</si>
  <si>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</si>
  <si>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</si>
  <si>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</si>
  <si>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</si>
  <si>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</si>
  <si>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</si>
  <si>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</si>
  <si>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</si>
  <si>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</si>
  <si>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</si>
  <si>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</si>
  <si>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</si>
  <si>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</si>
  <si>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</si>
  <si>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</si>
  <si>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</si>
  <si>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</si>
  <si>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</si>
  <si>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</si>
  <si>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</si>
  <si>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</si>
  <si>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</si>
  <si>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</si>
  <si>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</si>
  <si>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</si>
  <si>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</si>
  <si>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</si>
  <si>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</si>
  <si>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</si>
  <si>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</si>
  <si>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</si>
  <si>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</si>
  <si>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</si>
  <si>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</si>
  <si>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</si>
  <si>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</si>
  <si>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</si>
  <si>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</si>
  <si>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</si>
  <si>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</si>
  <si>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</si>
  <si>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</si>
  <si>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</si>
  <si>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</si>
  <si>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</si>
  <si>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</si>
  <si>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</si>
  <si>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</si>
  <si>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</si>
  <si>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</si>
  <si>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</si>
  <si>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</si>
  <si>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</si>
  <si>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</si>
  <si>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</si>
  <si>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</si>
  <si>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</si>
  <si>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</si>
  <si>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</si>
  <si>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</si>
  <si>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</si>
  <si>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</si>
  <si>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</si>
  <si>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</si>
  <si>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</si>
  <si>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</si>
  <si>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</si>
  <si>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</si>
  <si>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</si>
  <si>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</si>
  <si>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</si>
  <si>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</si>
  <si>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</si>
  <si>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</si>
  <si>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</si>
  <si>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</si>
  <si>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</si>
  <si>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</si>
  <si>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</si>
  <si>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</si>
  <si>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</si>
  <si>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</si>
  <si>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</si>
  <si>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</si>
  <si>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</si>
  <si>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</si>
  <si>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</si>
  <si>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</si>
  <si>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</si>
  <si>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</si>
  <si>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</si>
  <si>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</si>
  <si>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</si>
  <si>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</si>
  <si>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</si>
  <si>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</si>
  <si>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</si>
  <si>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</si>
  <si>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</si>
  <si>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</si>
  <si>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</si>
  <si>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</si>
  <si>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</si>
  <si>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</si>
  <si>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</si>
  <si>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</si>
  <si>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</si>
  <si>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</si>
  <si>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</si>
  <si>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</si>
  <si>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</si>
  <si>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</si>
  <si>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</si>
  <si>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</si>
  <si>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</si>
  <si>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</si>
  <si>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</si>
  <si>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</si>
  <si>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</si>
  <si>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</si>
  <si>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</si>
  <si>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</si>
  <si>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</si>
  <si>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</si>
  <si>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</si>
  <si>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</si>
  <si>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</si>
  <si>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</si>
  <si>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</si>
  <si>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</si>
  <si>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</si>
  <si>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</si>
  <si>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</si>
  <si>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</si>
  <si>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</si>
  <si>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</si>
  <si>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</si>
  <si>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</si>
  <si>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</si>
  <si>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</si>
  <si>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</si>
  <si>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</si>
  <si>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</si>
  <si>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</si>
  <si>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</si>
  <si>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</si>
  <si>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</si>
  <si>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</si>
  <si>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</si>
  <si>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</si>
  <si>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</si>
  <si>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</si>
  <si>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</si>
  <si>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</si>
  <si>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</si>
  <si>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</si>
  <si>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</si>
  <si>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</si>
  <si>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</si>
  <si>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</si>
  <si>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</si>
  <si>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</si>
  <si>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</si>
  <si>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</si>
  <si>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</si>
  <si>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</si>
  <si>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</si>
  <si>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</si>
  <si>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</si>
  <si>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</si>
  <si>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</si>
  <si>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</si>
  <si>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</si>
  <si>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</si>
  <si>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</si>
  <si>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</si>
  <si>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</si>
  <si>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</si>
  <si>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</si>
  <si>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</si>
  <si>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</si>
  <si>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</si>
  <si>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</si>
  <si>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</si>
  <si>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</si>
  <si>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</si>
  <si>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</si>
  <si>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</si>
  <si>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</si>
  <si>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</si>
  <si>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</si>
  <si>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</si>
  <si>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</si>
  <si>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</si>
  <si>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</si>
  <si>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</si>
  <si>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</si>
  <si>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</si>
  <si>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</si>
  <si>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</si>
  <si>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</si>
  <si>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</si>
  <si>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</si>
  <si>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</si>
  <si>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</si>
  <si>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</si>
  <si>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</si>
  <si>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</si>
  <si>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</si>
  <si>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</si>
  <si>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</si>
  <si>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</si>
  <si>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</si>
  <si>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</si>
  <si>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</si>
  <si>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</si>
  <si>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</si>
  <si>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</si>
  <si>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</si>
  <si>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</si>
  <si>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</si>
  <si>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</si>
  <si>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</si>
  <si>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</si>
  <si>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</si>
  <si>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</si>
  <si>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</si>
  <si>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</si>
  <si>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</si>
  <si>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</si>
  <si>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</si>
  <si>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</si>
  <si>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</si>
  <si>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</si>
  <si>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</si>
  <si>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</si>
  <si>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</si>
  <si>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</si>
  <si>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</si>
  <si>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</si>
  <si>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</si>
  <si>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</si>
  <si>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</si>
  <si>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</si>
  <si>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</si>
  <si>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</si>
  <si>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</si>
  <si>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</si>
  <si>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</si>
  <si>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</si>
  <si>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</si>
  <si>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</si>
  <si>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</si>
  <si>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</si>
  <si>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</si>
  <si>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</si>
  <si>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</si>
  <si>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</si>
  <si>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</si>
  <si>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</si>
  <si>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</si>
  <si>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</si>
  <si>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</si>
  <si>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</si>
  <si>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</si>
  <si>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</si>
  <si>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</si>
  <si>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</si>
  <si>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</si>
  <si>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</si>
  <si>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</si>
  <si>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</si>
  <si>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</si>
  <si>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</si>
  <si>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</si>
  <si>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</si>
  <si>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</si>
  <si>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</si>
  <si>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</si>
  <si>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</si>
  <si>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</si>
  <si>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</si>
  <si>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</si>
  <si>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</si>
  <si>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</si>
  <si>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</si>
  <si>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</si>
  <si>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</si>
  <si>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</si>
  <si>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</si>
  <si>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</si>
  <si>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</si>
  <si>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</si>
  <si>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</si>
  <si>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</si>
  <si>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</si>
  <si>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</si>
  <si>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</si>
  <si>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</si>
  <si>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</si>
  <si>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</si>
  <si>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</si>
  <si>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</si>
  <si>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</si>
  <si>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</si>
  <si>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</si>
  <si>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</si>
  <si>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</si>
  <si>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</si>
  <si>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</si>
  <si>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</si>
  <si>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</si>
  <si>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</si>
  <si>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</si>
  <si>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</si>
  <si>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</si>
  <si>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</si>
  <si>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</si>
  <si>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</si>
  <si>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</si>
  <si>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</si>
  <si>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</si>
  <si>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</si>
  <si>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</si>
  <si>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</si>
  <si>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</si>
  <si>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</si>
  <si>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</si>
  <si>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</si>
  <si>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</si>
  <si>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</si>
  <si>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</si>
  <si>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</si>
  <si>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</si>
  <si>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</si>
  <si>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</si>
  <si>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</si>
  <si>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</si>
  <si>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</si>
  <si>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</si>
  <si>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</si>
  <si>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</si>
  <si>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</si>
  <si>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</si>
  <si>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</si>
  <si>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</si>
  <si>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</si>
  <si>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</si>
  <si>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</si>
  <si>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</si>
  <si>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</si>
  <si>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</si>
  <si>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</si>
  <si>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</si>
  <si>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</si>
  <si>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</si>
  <si>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</si>
  <si>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</si>
  <si>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</si>
  <si>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</si>
  <si>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</si>
  <si>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</si>
  <si>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</si>
  <si>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</si>
  <si>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</si>
  <si>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</si>
  <si>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</si>
  <si>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</si>
  <si>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</si>
  <si>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</si>
  <si>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</si>
  <si>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</si>
  <si>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</si>
  <si>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</si>
  <si>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</si>
  <si>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</si>
  <si>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</si>
  <si>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</si>
  <si>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</si>
  <si>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</si>
  <si>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</si>
  <si>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</si>
  <si>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</si>
  <si>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</si>
  <si>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</si>
  <si>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</si>
  <si>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</si>
  <si>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</si>
  <si>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</si>
  <si>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</si>
  <si>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</si>
  <si>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</si>
  <si>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</si>
  <si>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</si>
  <si>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</si>
  <si>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</si>
  <si>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</si>
  <si>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</si>
  <si>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</si>
  <si>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</si>
  <si>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</si>
  <si>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</si>
  <si>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</si>
  <si>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</si>
  <si>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</si>
  <si>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</si>
  <si>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</si>
  <si>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</si>
  <si>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</si>
  <si>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</si>
  <si>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</si>
  <si>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</si>
  <si>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</si>
  <si>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</si>
  <si>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</si>
  <si>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</si>
  <si>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</si>
  <si>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</si>
  <si>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</si>
  <si>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</si>
  <si>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</si>
  <si>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</si>
  <si>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</si>
  <si>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</si>
  <si>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</si>
  <si>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</si>
  <si>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</si>
  <si>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</si>
  <si>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</si>
  <si>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</si>
  <si>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</si>
  <si>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</si>
  <si>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</si>
  <si>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</si>
  <si>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</si>
  <si>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</si>
  <si>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</si>
  <si>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</si>
  <si>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</si>
  <si>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</si>
  <si>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</si>
  <si>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</si>
  <si>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</si>
  <si>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</si>
  <si>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</si>
  <si>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</si>
  <si>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</si>
  <si>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</si>
  <si>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</si>
  <si>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</si>
  <si>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</si>
  <si>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</si>
  <si>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</si>
  <si>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</si>
  <si>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</si>
  <si>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</si>
  <si>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</si>
  <si>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</si>
  <si>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</si>
  <si>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</si>
  <si>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</si>
  <si>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</si>
  <si>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</si>
  <si>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</si>
  <si>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</si>
  <si>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</si>
  <si>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</si>
  <si>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</si>
  <si>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</si>
  <si>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</si>
  <si>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</si>
  <si>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</si>
  <si>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</si>
  <si>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</si>
  <si>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</si>
  <si>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</si>
  <si>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</si>
  <si>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</si>
  <si>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</si>
  <si>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</si>
  <si>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</si>
  <si>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</si>
  <si>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</si>
  <si>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</si>
  <si>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</si>
  <si>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</si>
  <si>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</si>
  <si>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</si>
  <si>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</si>
  <si>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</si>
  <si>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</si>
  <si>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</si>
  <si>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</si>
  <si>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</si>
  <si>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</si>
  <si>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</si>
  <si>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</si>
  <si>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</si>
  <si>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</si>
  <si>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</si>
  <si>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</si>
  <si>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</si>
  <si>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</si>
  <si>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</si>
  <si>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</si>
  <si>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</si>
  <si>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</si>
  <si>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</si>
  <si>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</si>
  <si>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</si>
  <si>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</si>
  <si>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</si>
  <si>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</si>
  <si>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</si>
  <si>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</si>
  <si>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</si>
  <si>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</si>
  <si>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</si>
  <si>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</si>
  <si>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</si>
  <si>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</si>
  <si>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</si>
  <si>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</si>
  <si>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</si>
  <si>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</si>
  <si>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</si>
  <si>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</si>
  <si>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</si>
  <si>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</si>
  <si>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</si>
  <si>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</si>
  <si>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</si>
  <si>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</si>
  <si>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</si>
  <si>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</si>
  <si>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</si>
  <si>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</si>
  <si>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</si>
  <si>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</si>
  <si>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</si>
  <si>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</si>
  <si>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</si>
  <si>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</si>
  <si>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</si>
  <si>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</si>
  <si>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</si>
  <si>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</si>
  <si>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</si>
  <si>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</si>
  <si>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</si>
  <si>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</si>
  <si>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</si>
  <si>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</si>
  <si>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</si>
  <si>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</si>
  <si>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</si>
  <si>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</si>
  <si>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</si>
  <si>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</si>
  <si>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</si>
  <si>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</si>
  <si>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</si>
  <si>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</si>
  <si>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</si>
  <si>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</si>
  <si>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</si>
  <si>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</si>
  <si>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</si>
  <si>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</si>
  <si>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</si>
  <si>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</si>
  <si>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</si>
  <si>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</si>
  <si>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</si>
  <si>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</si>
  <si>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</si>
  <si>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</si>
  <si>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</si>
  <si>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</si>
  <si>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</si>
  <si>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</si>
  <si>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</si>
  <si>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</si>
  <si>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</si>
  <si>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</si>
  <si>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</si>
  <si>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</si>
  <si>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</si>
  <si>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</si>
  <si>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</si>
  <si>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</si>
  <si>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</si>
  <si>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</si>
  <si>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</si>
  <si>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</si>
  <si>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</si>
  <si>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</si>
  <si>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</si>
  <si>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</si>
  <si>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</si>
  <si>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</si>
  <si>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</si>
  <si>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</si>
  <si>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</si>
  <si>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</si>
  <si>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</si>
  <si>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</si>
  <si>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</si>
  <si>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</si>
  <si>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</si>
  <si>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</si>
  <si>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</si>
  <si>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</si>
  <si>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</si>
  <si>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</si>
  <si>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</si>
  <si>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</si>
  <si>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</si>
  <si>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</si>
  <si>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</si>
  <si>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</si>
  <si>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</si>
  <si>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</si>
  <si>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</si>
  <si>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</si>
  <si>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</si>
  <si>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</si>
  <si>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</si>
  <si>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</si>
  <si>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</si>
  <si>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</si>
  <si>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</si>
  <si>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</si>
  <si>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</si>
  <si>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</si>
  <si>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</si>
  <si>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</si>
  <si>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</si>
  <si>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</si>
  <si>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</si>
  <si>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</si>
  <si>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</si>
  <si>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</si>
  <si>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</si>
  <si>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</si>
  <si>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</si>
  <si>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</si>
  <si>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</si>
  <si>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</si>
  <si>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</si>
  <si>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</si>
  <si>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</si>
  <si>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</si>
  <si>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</si>
  <si>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</si>
  <si>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</si>
  <si>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</si>
  <si>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</si>
  <si>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</si>
  <si>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</si>
  <si>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</si>
  <si>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</si>
  <si>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</si>
  <si>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</si>
  <si>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</si>
  <si>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</si>
  <si>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</si>
  <si>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</si>
  <si>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</si>
  <si>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</si>
  <si>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</si>
  <si>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</si>
  <si>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</si>
  <si>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</si>
  <si>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</si>
  <si>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</si>
  <si>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</si>
  <si>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</si>
  <si>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</si>
  <si>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</si>
  <si>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</si>
  <si>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</si>
  <si>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</si>
  <si>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</si>
  <si>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</si>
  <si>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</si>
  <si>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</si>
  <si>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</si>
  <si>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</si>
  <si>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</si>
  <si>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</si>
  <si>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</si>
  <si>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</si>
  <si>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</si>
  <si>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</si>
  <si>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</si>
  <si>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</si>
  <si>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</si>
  <si>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</si>
  <si>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</si>
  <si>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</si>
  <si>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</si>
  <si>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</si>
  <si>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</si>
  <si>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</si>
  <si>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</si>
  <si>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</si>
  <si>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</si>
  <si>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</si>
  <si>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</si>
  <si>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</si>
  <si>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</si>
  <si>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</si>
  <si>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</si>
  <si>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</si>
  <si>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</si>
  <si>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</si>
  <si>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</si>
  <si>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</si>
  <si>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</si>
  <si>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</si>
  <si>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</si>
  <si>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</si>
  <si>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</si>
  <si>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</si>
  <si>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</si>
  <si>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</si>
  <si>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</si>
  <si>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</si>
  <si>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</si>
  <si>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</si>
  <si>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</si>
  <si>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</si>
  <si>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</si>
  <si>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</si>
  <si>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</si>
  <si>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</si>
  <si>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</si>
  <si>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</si>
  <si>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</si>
  <si>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</si>
  <si>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</si>
  <si>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</si>
  <si>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</si>
  <si>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</si>
  <si>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</si>
  <si>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</si>
  <si>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</si>
  <si>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</si>
  <si>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</si>
  <si>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</si>
  <si>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</si>
  <si>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</si>
  <si>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</si>
  <si>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</si>
  <si>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</si>
  <si>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</si>
  <si>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</si>
  <si>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</si>
  <si>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</si>
  <si>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</si>
  <si>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</si>
  <si>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</si>
  <si>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</si>
  <si>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</si>
  <si>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</si>
  <si>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</si>
  <si>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</si>
  <si>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</si>
  <si>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</si>
  <si>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</si>
  <si>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</si>
  <si>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</si>
  <si>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</si>
  <si>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</si>
  <si>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</si>
  <si>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</si>
  <si>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</si>
  <si>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</si>
  <si>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</si>
  <si>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</si>
  <si>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</si>
  <si>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</si>
  <si>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</si>
  <si>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</si>
  <si>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</si>
  <si>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</si>
  <si>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</si>
  <si>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</si>
  <si>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</si>
  <si>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</si>
  <si>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</si>
  <si>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</si>
  <si>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</si>
  <si>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</si>
  <si>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</si>
  <si>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</si>
  <si>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</si>
  <si>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</si>
  <si>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</si>
  <si>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</si>
  <si>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</si>
  <si>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</si>
  <si>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</si>
  <si>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</si>
  <si>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</si>
  <si>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</si>
  <si>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</si>
  <si>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</si>
  <si>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</si>
  <si>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</si>
  <si>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</si>
  <si>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</si>
  <si>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</si>
  <si>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</si>
  <si>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</si>
  <si>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</si>
  <si>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</si>
  <si>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</si>
  <si>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</si>
  <si>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</si>
  <si>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</si>
  <si>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</si>
  <si>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</si>
  <si>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</si>
  <si>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</si>
  <si>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</si>
  <si>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</si>
  <si>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</si>
  <si>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</si>
  <si>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</si>
  <si>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</si>
  <si>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</si>
  <si>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</si>
  <si>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</si>
  <si>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</si>
  <si>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</si>
  <si>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</si>
  <si>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</si>
  <si>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</si>
  <si>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</si>
  <si>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</si>
  <si>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</si>
  <si>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</si>
  <si>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</si>
  <si>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</si>
  <si>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</si>
  <si>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</si>
  <si>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</si>
  <si>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</si>
  <si>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</si>
  <si>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</si>
  <si>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</si>
  <si>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</si>
  <si>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</si>
  <si>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</si>
  <si>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</si>
  <si>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</si>
  <si>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</si>
  <si>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</si>
  <si>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</si>
  <si>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</si>
  <si>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</si>
  <si>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</si>
  <si>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</si>
  <si>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</si>
  <si>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</si>
  <si>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</si>
  <si>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</si>
  <si>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</si>
  <si>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</si>
  <si>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</si>
  <si>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</si>
  <si>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</si>
  <si>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</si>
  <si>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</si>
  <si>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</si>
  <si>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</si>
  <si>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</si>
  <si>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</si>
  <si>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</si>
  <si>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</si>
  <si>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</si>
  <si>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</si>
  <si>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</si>
  <si>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</si>
  <si>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</si>
  <si>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</si>
  <si>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</si>
  <si>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</si>
  <si>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</si>
  <si>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</si>
  <si>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</si>
  <si>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</si>
  <si>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</si>
  <si>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</si>
  <si>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</si>
  <si>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</si>
  <si>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</si>
  <si>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</si>
  <si>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</si>
  <si>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</si>
  <si>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</si>
  <si>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</si>
  <si>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</si>
  <si>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</si>
  <si>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</si>
  <si>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</si>
  <si>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</si>
  <si>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</si>
  <si>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</si>
  <si>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</si>
  <si>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</si>
  <si>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</si>
  <si>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</si>
  <si>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</si>
  <si>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</si>
  <si>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</si>
  <si>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</si>
  <si>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</si>
  <si>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</si>
  <si>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</si>
  <si>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</si>
  <si>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</si>
  <si>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</si>
  <si>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</si>
  <si>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</si>
  <si>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</si>
  <si>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</si>
  <si>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</si>
  <si>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</si>
  <si>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</si>
  <si>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</si>
  <si>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</si>
  <si>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</si>
  <si>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</si>
  <si>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</si>
  <si>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</si>
  <si>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</si>
  <si>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</si>
  <si>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</si>
  <si>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</si>
  <si>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</si>
  <si>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</si>
  <si>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</si>
  <si>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</si>
  <si>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</si>
  <si>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</si>
  <si>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</si>
  <si>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</si>
  <si>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</si>
  <si>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</si>
  <si>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</si>
  <si>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</si>
  <si>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</si>
  <si>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</si>
  <si>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</si>
  <si>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</si>
  <si>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</si>
  <si>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</si>
  <si>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</si>
  <si>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</si>
  <si>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</si>
  <si>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</si>
  <si>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</si>
  <si>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</si>
  <si>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</si>
  <si>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</si>
  <si>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</si>
  <si>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</si>
  <si>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</si>
  <si>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</si>
  <si>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</si>
  <si>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</si>
  <si>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</si>
  <si>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</si>
  <si>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</si>
  <si>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</si>
  <si>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</si>
  <si>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</si>
  <si>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</si>
  <si>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</si>
  <si>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</si>
  <si>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</si>
  <si>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</si>
  <si>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</si>
  <si>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</si>
  <si>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</si>
  <si>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</si>
  <si>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</si>
  <si>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</si>
  <si>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</si>
  <si>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</si>
  <si>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</si>
  <si>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</si>
  <si>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</si>
  <si>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</si>
  <si>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</si>
  <si>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</si>
  <si>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</si>
  <si>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</si>
  <si>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</si>
  <si>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</si>
  <si>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</si>
  <si>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</si>
  <si>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</si>
  <si>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</si>
  <si>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</si>
  <si>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</si>
  <si>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</si>
  <si>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</si>
  <si>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</si>
  <si>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</si>
  <si>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</si>
  <si>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</si>
  <si>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</si>
  <si>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</si>
  <si>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</si>
  <si>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</si>
  <si>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</si>
  <si>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</si>
  <si>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</si>
  <si>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</si>
  <si>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</si>
  <si>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</si>
  <si>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</si>
  <si>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</si>
  <si>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</si>
  <si>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</si>
  <si>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</si>
  <si>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</si>
  <si>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</si>
  <si>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</si>
  <si>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</si>
  <si>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</si>
  <si>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</si>
  <si>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</si>
  <si>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</si>
  <si>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</si>
  <si>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</si>
  <si>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</si>
  <si>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</si>
  <si>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</si>
  <si>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</si>
  <si>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</si>
  <si>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</si>
  <si>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</si>
  <si>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</si>
  <si>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</si>
  <si>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</si>
  <si>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</si>
  <si>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</si>
  <si>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</si>
  <si>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</si>
  <si>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</si>
  <si>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</si>
  <si>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</si>
  <si>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</si>
  <si>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</si>
  <si>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</si>
  <si>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</si>
  <si>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</si>
  <si>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</si>
  <si>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</si>
  <si>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</si>
  <si>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</si>
  <si>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</si>
  <si>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</si>
  <si>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</si>
  <si>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</si>
  <si>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</si>
  <si>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</si>
  <si>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</si>
  <si>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</si>
  <si>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</si>
  <si>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</si>
  <si>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</si>
  <si>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</si>
  <si>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</si>
  <si>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</si>
  <si>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</si>
  <si>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</si>
  <si>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</si>
  <si>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</si>
  <si>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</si>
  <si>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</si>
  <si>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</si>
  <si>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</si>
  <si>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</si>
  <si>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</si>
  <si>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</si>
  <si>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</si>
  <si>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</si>
  <si>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</si>
  <si>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</si>
  <si>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</si>
  <si>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</si>
  <si>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</si>
  <si>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</si>
  <si>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</si>
  <si>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</si>
  <si>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</si>
  <si>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</si>
  <si>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</si>
  <si>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</si>
  <si>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</si>
  <si>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</si>
  <si>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</si>
  <si>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</si>
  <si>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</si>
  <si>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</si>
  <si>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</si>
  <si>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</si>
  <si>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</si>
  <si>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</si>
  <si>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</si>
  <si>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</si>
  <si>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</si>
  <si>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</si>
  <si>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</si>
  <si>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</si>
  <si>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</si>
  <si>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</si>
  <si>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</si>
  <si>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</si>
  <si>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</si>
  <si>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</si>
  <si>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</si>
  <si>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</si>
  <si>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</si>
  <si>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</si>
  <si>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</si>
  <si>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</si>
  <si>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</si>
  <si>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</si>
  <si>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</si>
  <si>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</si>
  <si>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</si>
  <si>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</si>
  <si>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</si>
  <si>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</si>
  <si>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</si>
  <si>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</si>
  <si>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</si>
  <si>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</si>
  <si>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</si>
  <si>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</si>
  <si>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</si>
  <si>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</si>
  <si>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</si>
  <si>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</si>
  <si>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</si>
  <si>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</si>
  <si>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</si>
  <si>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</si>
  <si>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</si>
  <si>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</si>
  <si>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</si>
  <si>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</si>
  <si>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</si>
  <si>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</si>
  <si>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</si>
  <si>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</si>
  <si>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</si>
  <si>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</si>
  <si>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</si>
  <si>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</si>
  <si>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</si>
  <si>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</si>
  <si>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</si>
  <si>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</si>
  <si>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</si>
  <si>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</si>
  <si>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</si>
  <si>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</si>
  <si>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</si>
  <si>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</si>
  <si>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</si>
  <si>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</si>
  <si>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</si>
  <si>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</si>
  <si>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</si>
  <si>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</si>
  <si>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</si>
  <si>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</si>
  <si>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</si>
  <si>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</si>
  <si>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</si>
  <si>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</si>
  <si>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</si>
  <si>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</si>
  <si>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</si>
  <si>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</si>
  <si>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</si>
  <si>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</si>
  <si>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</si>
  <si>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</si>
  <si>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</si>
  <si>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</si>
  <si>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</si>
  <si>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</si>
  <si>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</si>
  <si>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</si>
  <si>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</si>
  <si>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</si>
  <si>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</si>
  <si>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</si>
  <si>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</si>
  <si>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</si>
  <si>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</si>
  <si>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</si>
  <si>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</si>
  <si>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</si>
  <si>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</si>
  <si>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</si>
  <si>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</si>
  <si>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</si>
  <si>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</si>
  <si>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</si>
  <si>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</si>
  <si>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</si>
  <si>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</si>
  <si>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</si>
  <si>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</si>
  <si>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</si>
  <si>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</si>
  <si>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</si>
  <si>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</si>
  <si>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</si>
  <si>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</si>
  <si>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</si>
  <si>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</si>
  <si>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</si>
  <si>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</si>
  <si>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</si>
  <si>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</si>
  <si>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</si>
  <si>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</si>
  <si>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</si>
  <si>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</si>
  <si>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</si>
  <si>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</si>
  <si>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</si>
  <si>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</si>
  <si>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</si>
  <si>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</si>
  <si>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</si>
  <si>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</si>
  <si>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</si>
  <si>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</si>
  <si>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</si>
  <si>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</si>
  <si>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</si>
  <si>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</si>
  <si>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</si>
  <si>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</si>
  <si>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</si>
  <si>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</si>
  <si>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</si>
  <si>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</si>
  <si>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</si>
  <si>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</si>
  <si>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</si>
  <si>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</si>
  <si>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</si>
  <si>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</si>
  <si>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</si>
  <si>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</si>
  <si>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</si>
  <si>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</si>
  <si>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</si>
  <si>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</si>
  <si>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</si>
  <si>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</si>
  <si>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</si>
  <si>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</si>
  <si>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</si>
  <si>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</si>
  <si>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</si>
  <si>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</si>
  <si>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</si>
  <si>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</si>
  <si>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</si>
  <si>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</si>
  <si>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</si>
  <si>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</si>
  <si>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</si>
  <si>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</si>
  <si>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</si>
  <si>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</si>
  <si>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</si>
  <si>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</si>
  <si>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</si>
  <si>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</si>
  <si>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</si>
  <si>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</si>
  <si>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</si>
  <si>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</si>
  <si>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</si>
  <si>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</si>
  <si>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</si>
  <si>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</si>
  <si>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</si>
  <si>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</si>
  <si>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</si>
  <si>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</si>
  <si>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</si>
  <si>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</si>
  <si>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</si>
  <si>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</si>
  <si>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</si>
  <si>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</si>
  <si>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</si>
  <si>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</si>
  <si>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</si>
  <si>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</si>
  <si>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</si>
  <si>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</si>
  <si>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</si>
  <si>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</si>
  <si>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</si>
  <si>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</si>
  <si>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</si>
  <si>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</si>
  <si>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</si>
  <si>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</si>
  <si>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</si>
  <si>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</si>
  <si>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</si>
  <si>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</si>
  <si>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</si>
  <si>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</si>
  <si>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</si>
  <si>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</si>
  <si>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</si>
  <si>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</si>
  <si>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</si>
  <si>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</si>
  <si>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</si>
  <si>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</si>
  <si>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</si>
  <si>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</si>
  <si>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</si>
  <si>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</si>
  <si>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</si>
  <si>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</si>
  <si>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</si>
  <si>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</si>
  <si>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</si>
  <si>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</si>
  <si>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</si>
  <si>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</si>
  <si>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</si>
  <si>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</si>
  <si>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</si>
  <si>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</si>
  <si>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</si>
  <si>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</si>
  <si>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</si>
  <si>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</si>
  <si>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</si>
  <si>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</si>
  <si>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</si>
  <si>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</si>
  <si>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</si>
  <si>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</si>
  <si>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</si>
  <si>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</si>
  <si>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</si>
  <si>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</si>
  <si>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</si>
  <si>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</si>
  <si>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</si>
  <si>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</si>
  <si>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</si>
  <si>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</si>
  <si>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</si>
  <si>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</si>
  <si>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</si>
  <si>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</si>
  <si>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</si>
  <si>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</si>
  <si>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</si>
  <si>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</si>
  <si>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</si>
  <si>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</si>
  <si>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</si>
  <si>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</si>
  <si>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</si>
  <si>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</si>
  <si>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</si>
  <si>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</si>
  <si>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</si>
  <si>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</si>
  <si>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</si>
  <si>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</si>
  <si>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</si>
  <si>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</si>
  <si>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</si>
  <si>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</si>
  <si>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</si>
  <si>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</si>
  <si>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</si>
  <si>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</si>
  <si>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</si>
  <si>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</si>
  <si>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</si>
  <si>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</si>
  <si>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</si>
  <si>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</si>
  <si>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</si>
  <si>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</si>
  <si>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</si>
  <si>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</si>
  <si>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</si>
  <si>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</si>
  <si>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</si>
  <si>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</si>
  <si>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</si>
  <si>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</si>
  <si>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</si>
  <si>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</si>
  <si>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</si>
  <si>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</si>
  <si>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</si>
  <si>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</si>
  <si>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</si>
  <si>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</si>
  <si>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</si>
  <si>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</si>
  <si>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</si>
  <si>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</si>
  <si>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</si>
  <si>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</si>
  <si>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</si>
  <si>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</si>
  <si>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</si>
  <si>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</si>
  <si>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</si>
  <si>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</si>
  <si>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</si>
  <si>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</si>
  <si>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</si>
  <si>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</si>
  <si>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</si>
  <si>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</si>
  <si>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</si>
  <si>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</si>
  <si>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</si>
  <si>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</si>
  <si>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</si>
  <si>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</si>
  <si>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</si>
  <si>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</si>
  <si>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</si>
  <si>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</si>
  <si>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</si>
  <si>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</si>
  <si>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</si>
  <si>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</si>
  <si>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</si>
  <si>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</si>
  <si>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</si>
  <si>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</si>
  <si>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</si>
  <si>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</si>
  <si>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</si>
  <si>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</si>
  <si>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</si>
  <si>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</si>
  <si>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</si>
  <si>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</si>
  <si>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</si>
  <si>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</si>
  <si>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</si>
  <si>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</si>
  <si>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</si>
  <si>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</si>
  <si>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</si>
  <si>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</si>
  <si>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</si>
  <si>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</si>
  <si>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</si>
  <si>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</si>
  <si>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</si>
  <si>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</si>
  <si>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</si>
  <si>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</si>
  <si>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</si>
  <si>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</si>
  <si>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</si>
  <si>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</si>
  <si>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</si>
  <si>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</si>
  <si>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</si>
  <si>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</si>
  <si>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</si>
  <si>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</si>
  <si>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</si>
  <si>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</si>
  <si>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</si>
  <si>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</si>
  <si>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</si>
  <si>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</si>
  <si>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</si>
  <si>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</si>
  <si>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</si>
  <si>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</si>
  <si>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</si>
  <si>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</si>
  <si>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</si>
  <si>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</si>
  <si>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</si>
  <si>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</si>
  <si>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</si>
  <si>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</si>
  <si>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</si>
  <si>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</si>
  <si>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</si>
  <si>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</si>
  <si>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</si>
  <si>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</si>
  <si>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</si>
  <si>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</si>
  <si>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</si>
  <si>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</si>
  <si>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</si>
  <si>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</si>
  <si>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</si>
  <si>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</si>
  <si>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</si>
  <si>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</si>
  <si>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</si>
  <si>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</si>
  <si>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</si>
  <si>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</si>
  <si>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</si>
  <si>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</si>
  <si>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</si>
  <si>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</si>
  <si>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</si>
  <si>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</si>
  <si>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</si>
  <si>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</si>
  <si>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</si>
  <si>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</si>
  <si>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</si>
  <si>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</si>
  <si>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</si>
  <si>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</si>
  <si>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</si>
  <si>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</si>
  <si>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</si>
  <si>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</si>
  <si>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</si>
  <si>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</si>
  <si>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</si>
  <si>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</si>
  <si>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</si>
  <si>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</si>
  <si>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</si>
  <si>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</si>
  <si>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</si>
  <si>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</si>
  <si>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</si>
  <si>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</si>
  <si>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</si>
  <si>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</si>
  <si>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</si>
  <si>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</si>
  <si>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</si>
  <si>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</si>
  <si>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</si>
  <si>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</si>
  <si>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</si>
  <si>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</si>
  <si>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</si>
  <si>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</si>
  <si>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</si>
  <si>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</si>
  <si>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</si>
  <si>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</si>
  <si>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</si>
  <si>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</si>
  <si>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</si>
  <si>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</si>
  <si>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</si>
  <si>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</si>
  <si>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</si>
  <si>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</si>
  <si>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</si>
  <si>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</si>
  <si>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</si>
  <si>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</si>
  <si>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</si>
  <si>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</si>
  <si>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</si>
  <si>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</si>
  <si>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</si>
  <si>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</si>
  <si>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</si>
  <si>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</si>
  <si>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</si>
  <si>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</si>
  <si>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</si>
  <si>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</si>
  <si>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</si>
  <si>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</si>
  <si>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</si>
  <si>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</si>
  <si>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</si>
  <si>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</si>
  <si>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</si>
  <si>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</si>
  <si>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</si>
  <si>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</si>
  <si>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</si>
  <si>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</si>
  <si>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</si>
  <si>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</si>
  <si>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</si>
  <si>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</si>
  <si>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</si>
  <si>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</si>
  <si>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</si>
  <si>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</si>
  <si>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</si>
  <si>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</si>
  <si>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</si>
  <si>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</si>
  <si>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</si>
  <si>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</si>
  <si>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</si>
  <si>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</si>
  <si>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</si>
  <si>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</si>
  <si>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</si>
  <si>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</si>
  <si>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</si>
  <si>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</si>
  <si>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</si>
  <si>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</si>
  <si>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</si>
  <si>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</si>
  <si>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</si>
  <si>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</si>
  <si>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</si>
  <si>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</si>
  <si>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</si>
  <si>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</si>
  <si>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</si>
  <si>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</si>
  <si>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</si>
  <si>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</si>
  <si>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</si>
  <si>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</si>
  <si>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</si>
  <si>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</si>
  <si>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</si>
  <si>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</si>
  <si>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</si>
  <si>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</si>
  <si>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</si>
  <si>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</si>
  <si>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</si>
  <si>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</si>
  <si>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</si>
  <si>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</si>
  <si>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</si>
  <si>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</si>
  <si>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</si>
  <si>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</si>
  <si>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</si>
  <si>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</si>
  <si>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</si>
  <si>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</si>
  <si>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</si>
  <si>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</si>
  <si>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</si>
  <si>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</si>
  <si>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</si>
  <si>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</si>
  <si>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</si>
  <si>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</si>
  <si>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</si>
  <si>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</si>
  <si>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</si>
  <si>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</si>
  <si>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</si>
  <si>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</si>
  <si>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</si>
  <si>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</si>
  <si>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</si>
  <si>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</si>
  <si>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</si>
  <si>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</si>
  <si>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</si>
  <si>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</si>
  <si>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</si>
  <si>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</si>
  <si>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</si>
  <si>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</si>
  <si>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</si>
  <si>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</si>
  <si>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</si>
  <si>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</si>
  <si>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</si>
  <si>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</si>
  <si>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</si>
  <si>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</si>
  <si>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</si>
  <si>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</si>
  <si>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</si>
  <si>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</si>
  <si>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</si>
  <si>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</si>
  <si>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</si>
  <si>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</si>
  <si>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</si>
  <si>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</si>
  <si>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</si>
  <si>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</si>
  <si>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</si>
  <si>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</si>
  <si>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</si>
  <si>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</si>
  <si>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</si>
  <si>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</si>
  <si>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</si>
  <si>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</si>
  <si>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</si>
  <si>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</si>
  <si>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</si>
  <si>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</si>
  <si>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</si>
  <si>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</si>
  <si>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</si>
  <si>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</si>
  <si>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</si>
  <si>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</si>
  <si>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</si>
  <si>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</si>
  <si>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</si>
  <si>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</si>
  <si>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</si>
  <si>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</si>
  <si>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</si>
  <si>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</si>
  <si>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</si>
  <si>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</si>
  <si>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</si>
  <si>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</si>
  <si>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</si>
  <si>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</si>
  <si>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</si>
  <si>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</si>
  <si>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</si>
  <si>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</si>
  <si>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</si>
  <si>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</si>
  <si>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</si>
  <si>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</si>
  <si>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</si>
  <si>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</si>
  <si>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</si>
  <si>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</si>
  <si>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</si>
  <si>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</si>
  <si>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</si>
  <si>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</si>
  <si>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</si>
  <si>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</si>
  <si>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</si>
  <si>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</si>
  <si>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</si>
  <si>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</si>
  <si>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</si>
  <si>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</si>
  <si>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</si>
  <si>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</si>
  <si>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</si>
  <si>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</si>
  <si>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</si>
  <si>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</si>
  <si>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</si>
  <si>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</si>
  <si>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</si>
  <si>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</si>
  <si>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</si>
  <si>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</si>
  <si>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</si>
  <si>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</si>
  <si>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</si>
  <si>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</si>
  <si>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</si>
  <si>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</si>
  <si>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</si>
  <si>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</si>
  <si>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</si>
  <si>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</si>
  <si>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</si>
  <si>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</si>
  <si>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</si>
  <si>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</si>
  <si>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</si>
  <si>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</si>
  <si>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</si>
  <si>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</si>
  <si>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</si>
  <si>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</si>
  <si>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</si>
  <si>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</si>
  <si>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</si>
  <si>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</si>
  <si>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</si>
  <si>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</si>
  <si>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</si>
  <si>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</si>
  <si>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</si>
  <si>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</si>
  <si>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</si>
  <si>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</si>
  <si>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</si>
  <si>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</si>
  <si>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</si>
  <si>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</si>
  <si>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</si>
  <si>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</si>
  <si>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</si>
  <si>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</si>
  <si>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</si>
  <si>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</si>
  <si>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</si>
  <si>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</si>
  <si>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</si>
  <si>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</si>
  <si>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</si>
  <si>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</si>
  <si>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</si>
  <si>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</si>
  <si>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</si>
  <si>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</si>
  <si>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</si>
  <si>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</si>
  <si>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</si>
  <si>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</si>
  <si>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</si>
  <si>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</si>
  <si>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</si>
  <si>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</si>
  <si>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</si>
  <si>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</si>
  <si>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</si>
  <si>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</si>
  <si>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</si>
  <si>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</si>
  <si>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</si>
  <si>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</si>
  <si>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</si>
  <si>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</si>
  <si>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</si>
  <si>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</si>
  <si>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</si>
  <si>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</si>
  <si>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</si>
  <si>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</si>
  <si>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</si>
  <si>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</si>
  <si>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</si>
  <si>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</si>
  <si>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</si>
  <si>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</si>
  <si>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</si>
  <si>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</si>
  <si>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</si>
  <si>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</si>
  <si>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</si>
  <si>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</si>
  <si>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</si>
  <si>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</si>
  <si>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</si>
  <si>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</si>
  <si>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</si>
  <si>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</si>
  <si>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</si>
  <si>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</si>
  <si>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</si>
  <si>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</si>
  <si>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</si>
  <si>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</si>
  <si>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</si>
  <si>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</si>
  <si>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</si>
  <si>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</si>
  <si>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</si>
  <si>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</si>
  <si>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</si>
  <si>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</si>
  <si>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</si>
  <si>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</si>
  <si>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</si>
  <si>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</si>
  <si>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</si>
  <si>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</si>
  <si>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</si>
  <si>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</si>
  <si>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</si>
  <si>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</si>
  <si>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</si>
  <si>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</si>
  <si>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</si>
  <si>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</si>
  <si>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</si>
  <si>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</si>
  <si>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</si>
  <si>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</si>
  <si>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</si>
  <si>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</si>
  <si>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</si>
  <si>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</si>
  <si>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</si>
  <si>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</si>
  <si>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</si>
  <si>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</si>
  <si>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</si>
  <si>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</si>
  <si>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</si>
  <si>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</si>
  <si>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</si>
  <si>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</si>
  <si>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</si>
  <si>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</si>
  <si>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</si>
  <si>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</si>
  <si>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</si>
  <si>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</si>
  <si>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</si>
  <si>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</si>
  <si>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</si>
  <si>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</si>
  <si>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</si>
  <si>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</si>
  <si>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</si>
  <si>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</si>
  <si>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</si>
  <si>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</si>
  <si>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</si>
  <si>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</si>
  <si>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</si>
  <si>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</si>
  <si>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</si>
  <si>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</si>
  <si>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</si>
  <si>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</si>
  <si>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</si>
  <si>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</si>
  <si>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</si>
  <si>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</si>
  <si>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</si>
  <si>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</si>
  <si>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</si>
  <si>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</si>
  <si>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</si>
  <si>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</si>
  <si>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</si>
  <si>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</si>
  <si>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</si>
  <si>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</si>
  <si>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</si>
  <si>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</si>
  <si>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</si>
  <si>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</si>
  <si>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</si>
  <si>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</si>
  <si>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</si>
  <si>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</si>
  <si>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</si>
  <si>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</si>
  <si>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</si>
  <si>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</si>
  <si>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</si>
  <si>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</si>
  <si>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</si>
  <si>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</si>
  <si>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</si>
  <si>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</si>
  <si>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</si>
  <si>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</si>
  <si>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</si>
  <si>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</si>
  <si>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</si>
  <si>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</si>
  <si>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</si>
  <si>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</si>
  <si>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</si>
  <si>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</si>
  <si>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</si>
  <si>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</si>
  <si>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</si>
  <si>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</si>
  <si>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</si>
  <si>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</si>
  <si>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</si>
  <si>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</si>
  <si>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</si>
  <si>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</si>
  <si>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</si>
  <si>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</si>
  <si>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</si>
  <si>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</si>
  <si>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</si>
  <si>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</si>
  <si>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</si>
  <si>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</si>
  <si>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</si>
  <si>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</si>
  <si>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</si>
  <si>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</si>
  <si>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</si>
  <si>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</si>
  <si>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</si>
  <si>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</si>
  <si>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</si>
  <si>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</si>
  <si>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</si>
  <si>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</si>
  <si>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</si>
  <si>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</si>
  <si>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</si>
  <si>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</si>
  <si>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</si>
  <si>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</si>
  <si>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</si>
  <si>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</si>
  <si>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</si>
  <si>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</si>
  <si>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</si>
  <si>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</si>
  <si>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</si>
  <si>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</si>
  <si>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</si>
  <si>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</si>
  <si>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</si>
  <si>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</si>
  <si>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</si>
  <si>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</si>
  <si>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</si>
  <si>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</si>
  <si>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</si>
  <si>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</si>
  <si>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</si>
  <si>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</si>
  <si>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</si>
  <si>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</si>
  <si>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</si>
  <si>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</si>
  <si>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</si>
  <si>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</si>
  <si>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</si>
  <si>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</si>
  <si>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</si>
  <si>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</si>
  <si>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</si>
  <si>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</si>
  <si>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</si>
  <si>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</si>
  <si>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</si>
  <si>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</si>
  <si>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</si>
  <si>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</si>
  <si>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</si>
  <si>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</si>
  <si>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</si>
  <si>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</si>
  <si>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</si>
  <si>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</si>
  <si>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</si>
  <si>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</si>
  <si>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</si>
  <si>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</si>
  <si>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</si>
  <si>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</si>
  <si>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</si>
  <si>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</si>
  <si>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</si>
  <si>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</si>
  <si>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</si>
  <si>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</si>
  <si>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</si>
  <si>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</si>
  <si>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</si>
  <si>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</si>
  <si>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</si>
  <si>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</si>
  <si>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</si>
  <si>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</si>
  <si>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</si>
  <si>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</si>
  <si>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</si>
  <si>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</si>
  <si>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</si>
  <si>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</si>
  <si>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</si>
  <si>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</si>
  <si>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</si>
  <si>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</si>
  <si>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</si>
  <si>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</si>
  <si>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</si>
  <si>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</si>
  <si>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</si>
  <si>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</si>
  <si>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</si>
  <si>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</si>
  <si>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</si>
  <si>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</si>
  <si>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</si>
  <si>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</si>
  <si>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</si>
  <si>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</si>
  <si>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</si>
  <si>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</si>
  <si>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</si>
  <si>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</si>
  <si>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</si>
  <si>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</si>
  <si>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</si>
  <si>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</si>
  <si>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</si>
  <si>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</si>
  <si>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</si>
  <si>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</si>
  <si>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</si>
  <si>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</si>
  <si>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</si>
  <si>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</si>
  <si>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</si>
  <si>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</si>
  <si>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</si>
  <si>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</si>
  <si>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</si>
  <si>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</si>
  <si>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</si>
  <si>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</si>
  <si>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</si>
  <si>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</si>
  <si>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</si>
  <si>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</si>
  <si>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</si>
  <si>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</si>
  <si>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</si>
  <si>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</si>
  <si>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</si>
  <si>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</si>
  <si>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</si>
  <si>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</si>
  <si>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</si>
  <si>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</si>
  <si>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</si>
  <si>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</si>
  <si>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</si>
  <si>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</si>
  <si>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</si>
  <si>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</si>
  <si>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</si>
  <si>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</si>
  <si>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</si>
  <si>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</si>
  <si>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</si>
  <si>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</si>
  <si>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</si>
  <si>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</si>
  <si>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</si>
  <si>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</si>
  <si>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</si>
  <si>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</si>
  <si>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</si>
  <si>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</si>
  <si>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</si>
  <si>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</si>
  <si>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</si>
  <si>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</si>
  <si>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</si>
  <si>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</si>
  <si>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</si>
  <si>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</si>
  <si>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</si>
  <si>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</si>
  <si>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</si>
  <si>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</si>
  <si>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</si>
  <si>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</si>
  <si>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</si>
  <si>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</si>
  <si>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</si>
  <si>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</si>
  <si>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</si>
  <si>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</si>
  <si>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</si>
  <si>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</si>
  <si>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</si>
  <si>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</si>
  <si>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</si>
  <si>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</si>
  <si>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</si>
  <si>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</si>
  <si>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</si>
  <si>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</si>
  <si>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</si>
  <si>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</si>
  <si>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</si>
  <si>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</si>
  <si>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</si>
  <si>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</si>
  <si>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</si>
  <si>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</si>
  <si>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</si>
  <si>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</si>
  <si>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</si>
  <si>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</si>
  <si>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</si>
  <si>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</si>
  <si>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</si>
  <si>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</si>
  <si>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</si>
  <si>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</si>
  <si>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</si>
  <si>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</si>
  <si>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</si>
  <si>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</si>
  <si>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</si>
  <si>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</si>
  <si>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</si>
  <si>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</si>
  <si>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</si>
  <si>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</si>
  <si>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</si>
  <si>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</si>
  <si>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</si>
  <si>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</si>
  <si>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</si>
  <si>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</si>
  <si>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</si>
  <si>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</si>
  <si>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</si>
  <si>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</si>
  <si>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</si>
  <si>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</si>
  <si>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</si>
  <si>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</si>
  <si>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</si>
  <si>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</si>
  <si>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</si>
  <si>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</si>
  <si>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</si>
  <si>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</si>
  <si>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</si>
  <si>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</si>
  <si>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</si>
  <si>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</si>
  <si>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</si>
  <si>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</si>
  <si>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</si>
  <si>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</si>
  <si>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</si>
  <si>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</si>
  <si>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</si>
  <si>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</si>
  <si>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</si>
  <si>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</si>
  <si>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</si>
  <si>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</si>
  <si>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</si>
  <si>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</si>
  <si>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</si>
  <si>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</si>
  <si>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</si>
  <si>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</si>
  <si>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</si>
  <si>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</si>
  <si>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</si>
  <si>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</si>
  <si>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</si>
  <si>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</si>
  <si>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</si>
  <si>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</si>
  <si>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</si>
  <si>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</si>
  <si>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</si>
  <si>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</si>
  <si>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</si>
  <si>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</si>
  <si>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</si>
  <si>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</si>
  <si>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</si>
  <si>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</si>
  <si>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</si>
  <si>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</si>
  <si>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</si>
  <si>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</si>
  <si>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</si>
  <si>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</si>
  <si>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</si>
  <si>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</si>
  <si>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</si>
  <si>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</si>
  <si>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</si>
  <si>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</si>
  <si>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</si>
  <si>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</si>
  <si>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</si>
  <si>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</si>
  <si>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</si>
  <si>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</si>
  <si>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</si>
  <si>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</si>
  <si>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</si>
  <si>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</si>
  <si>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</si>
  <si>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</si>
  <si>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</si>
  <si>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</si>
  <si>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</si>
  <si>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</si>
  <si>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</si>
  <si>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</si>
  <si>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</si>
  <si>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</si>
  <si>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</si>
  <si>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</si>
  <si>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</si>
  <si>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</si>
  <si>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</si>
  <si>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</si>
  <si>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</si>
  <si>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</si>
  <si>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</si>
  <si>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</si>
  <si>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</si>
  <si>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</si>
  <si>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</si>
  <si>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</si>
  <si>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</si>
  <si>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</si>
  <si>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</si>
  <si>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</si>
  <si>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</si>
  <si>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</si>
  <si>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</si>
  <si>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</si>
  <si>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</si>
  <si>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</si>
  <si>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</si>
  <si>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</si>
  <si>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</si>
  <si>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</si>
  <si>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</si>
  <si>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</si>
  <si>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</si>
  <si>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</si>
  <si>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</si>
  <si>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</si>
  <si>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</si>
  <si>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</si>
  <si>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</si>
  <si>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</si>
  <si>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</si>
  <si>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</si>
  <si>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</si>
  <si>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</si>
  <si>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</si>
  <si>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</si>
  <si>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</si>
  <si>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</si>
  <si>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</si>
  <si>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</si>
  <si>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</si>
  <si>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</si>
  <si>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</si>
  <si>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</si>
  <si>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</si>
  <si>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</si>
  <si>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</si>
  <si>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</si>
  <si>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</si>
  <si>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</si>
  <si>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</si>
  <si>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</si>
  <si>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</si>
  <si>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</si>
  <si>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</si>
  <si>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</si>
  <si>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</si>
  <si>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</si>
  <si>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</si>
  <si>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</si>
  <si>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</si>
  <si>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</si>
  <si>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</si>
  <si>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</si>
  <si>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</si>
  <si>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</si>
  <si>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</si>
  <si>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</si>
  <si>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</si>
  <si>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</si>
  <si>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</si>
  <si>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</si>
  <si>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</si>
  <si>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</si>
  <si>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</si>
  <si>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</si>
  <si>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</si>
  <si>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</si>
  <si>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</si>
  <si>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</si>
  <si>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</si>
  <si>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</si>
  <si>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</si>
  <si>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</si>
  <si>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</si>
  <si>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</si>
  <si>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</si>
  <si>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</si>
  <si>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</si>
  <si>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</si>
  <si>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</si>
  <si>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</si>
  <si>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</si>
  <si>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</si>
  <si>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</si>
  <si>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</si>
  <si>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</si>
  <si>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</si>
  <si>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</si>
  <si>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</si>
  <si>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</si>
  <si>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</si>
  <si>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</si>
  <si>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</si>
  <si>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</si>
  <si>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</si>
  <si>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</si>
  <si>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</si>
  <si>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</si>
  <si>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</si>
  <si>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</si>
  <si>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</si>
  <si>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</si>
  <si>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</si>
  <si>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</si>
  <si>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</si>
  <si>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</si>
  <si>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</si>
  <si>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</si>
  <si>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</si>
  <si>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</si>
  <si>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</si>
  <si>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</si>
  <si>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</si>
  <si>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</si>
  <si>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</si>
  <si>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</si>
  <si>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</si>
  <si>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</si>
  <si>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</si>
  <si>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</si>
  <si>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</si>
  <si>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</si>
  <si>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</si>
  <si>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</si>
  <si>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</si>
  <si>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</si>
  <si>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</si>
  <si>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</si>
  <si>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</si>
  <si>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</si>
  <si>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</si>
  <si>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</si>
  <si>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</si>
  <si>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</si>
  <si>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</si>
  <si>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</si>
  <si>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</si>
  <si>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</si>
  <si>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</si>
  <si>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</si>
  <si>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</si>
  <si>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</si>
  <si>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</si>
  <si>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</si>
  <si>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</si>
  <si>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</si>
  <si>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</si>
  <si>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</si>
  <si>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</si>
  <si>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</si>
  <si>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</si>
  <si>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</si>
  <si>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</si>
  <si>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</si>
  <si>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</si>
  <si>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</si>
  <si>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</si>
  <si>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</si>
  <si>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</si>
  <si>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</si>
  <si>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</si>
  <si>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</si>
  <si>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</si>
  <si>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</si>
  <si>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</si>
  <si>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</si>
  <si>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</si>
  <si>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</si>
  <si>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</si>
  <si>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</si>
  <si>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</si>
  <si>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</si>
  <si>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</si>
  <si>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</si>
  <si>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</si>
  <si>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</si>
  <si>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</si>
  <si>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</si>
  <si>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</si>
  <si>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</si>
  <si>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</si>
  <si>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</si>
  <si>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</si>
  <si>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</si>
  <si>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</si>
  <si>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</si>
  <si>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</si>
  <si>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</si>
  <si>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</si>
  <si>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</si>
  <si>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</si>
  <si>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</si>
  <si>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</si>
  <si>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</si>
  <si>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</si>
  <si>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</si>
  <si>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</si>
  <si>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</si>
  <si>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</si>
  <si>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</si>
  <si>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</si>
  <si>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</si>
  <si>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</si>
  <si>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</si>
  <si>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</si>
  <si>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</si>
  <si>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</si>
  <si>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</si>
  <si>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</si>
  <si>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</si>
  <si>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</si>
  <si>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</si>
  <si>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</si>
  <si>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</si>
  <si>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</si>
  <si>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</si>
  <si>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</si>
  <si>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</si>
  <si>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</si>
  <si>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</si>
  <si>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</si>
  <si>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</si>
  <si>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</si>
  <si>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</si>
  <si>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</si>
  <si>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</si>
  <si>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</si>
  <si>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</si>
  <si>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</si>
  <si>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</si>
  <si>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</si>
  <si>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</si>
  <si>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</si>
  <si>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</si>
  <si>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</si>
  <si>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</si>
  <si>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</si>
  <si>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</si>
  <si>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</si>
  <si>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</si>
  <si>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</si>
  <si>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</si>
  <si>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</si>
  <si>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</si>
  <si>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</si>
  <si>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</si>
  <si>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</si>
  <si>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</si>
  <si>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</si>
  <si>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</si>
  <si>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</si>
  <si>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</si>
  <si>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</si>
  <si>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</si>
  <si>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</si>
  <si>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</si>
  <si>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</si>
  <si>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</si>
  <si>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</si>
  <si>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</si>
  <si>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</si>
  <si>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</si>
  <si>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</si>
  <si>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</si>
  <si>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</si>
  <si>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</si>
  <si>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</si>
  <si>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</si>
  <si>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</si>
  <si>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</si>
  <si>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</si>
  <si>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</si>
  <si>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</si>
  <si>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</si>
  <si>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</si>
  <si>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</si>
  <si>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</si>
  <si>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</si>
  <si>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</si>
  <si>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</si>
  <si>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</si>
  <si>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</si>
  <si>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</si>
  <si>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</si>
  <si>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</si>
  <si>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</si>
  <si>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</si>
  <si>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</si>
  <si>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</si>
  <si>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</si>
  <si>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</si>
  <si>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</si>
  <si>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</si>
  <si>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</si>
  <si>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</si>
  <si>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</si>
  <si>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</si>
  <si>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</si>
  <si>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</si>
  <si>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</si>
  <si>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</si>
  <si>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</si>
  <si>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</si>
  <si>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</si>
  <si>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</si>
  <si>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</si>
  <si>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</si>
  <si>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</si>
  <si>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</si>
  <si>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</si>
  <si>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</si>
  <si>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</si>
  <si>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</si>
  <si>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</si>
  <si>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</si>
  <si>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</si>
  <si>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</si>
  <si>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</si>
  <si>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</si>
  <si>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</si>
  <si>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</si>
  <si>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</si>
  <si>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</si>
  <si>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</si>
  <si>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</si>
  <si>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</si>
  <si>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</si>
  <si>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</si>
  <si>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</si>
  <si>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</si>
  <si>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</si>
  <si>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</si>
  <si>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</si>
  <si>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</si>
  <si>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</si>
  <si>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</si>
  <si>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</si>
  <si>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</si>
  <si>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</si>
  <si>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</si>
  <si>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</si>
  <si>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</si>
  <si>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</si>
  <si>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</si>
  <si>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</si>
  <si>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</si>
  <si>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</si>
  <si>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</si>
  <si>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</si>
  <si>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</si>
  <si>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</si>
  <si>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</si>
  <si>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</si>
  <si>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</si>
  <si>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</si>
  <si>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</si>
  <si>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</si>
  <si>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</si>
  <si>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</si>
  <si>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</si>
  <si>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</si>
  <si>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</si>
  <si>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</si>
  <si>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</si>
  <si>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</si>
  <si>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</si>
  <si>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</si>
  <si>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</si>
  <si>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</si>
  <si>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</si>
  <si>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</si>
  <si>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</si>
  <si>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</si>
  <si>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</si>
  <si>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</si>
  <si>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</si>
  <si>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</si>
  <si>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</si>
  <si>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</si>
  <si>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</si>
  <si>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</si>
  <si>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</si>
  <si>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</si>
  <si>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</si>
  <si>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</si>
  <si>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</si>
  <si>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</si>
  <si>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</si>
  <si>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</si>
  <si>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</si>
  <si>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</si>
  <si>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</si>
  <si>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</si>
  <si>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</si>
  <si>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</si>
  <si>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</si>
  <si>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</si>
  <si>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</si>
  <si>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</si>
  <si>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</si>
  <si>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</si>
  <si>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</si>
  <si>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</si>
  <si>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</si>
  <si>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</si>
  <si>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</si>
  <si>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</si>
  <si>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</si>
  <si>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</si>
  <si>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</si>
  <si>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</si>
  <si>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</si>
  <si>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</si>
  <si>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</si>
  <si>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</si>
  <si>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</si>
  <si>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</si>
  <si>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</si>
  <si>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</si>
  <si>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</si>
  <si>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</si>
  <si>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</si>
  <si>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</si>
  <si>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</si>
  <si>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</si>
  <si>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</si>
  <si>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</si>
  <si>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</si>
  <si>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</si>
  <si>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</si>
  <si>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</si>
  <si>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</si>
  <si>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</si>
  <si>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</si>
  <si>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</si>
  <si>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</si>
  <si>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</si>
  <si>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</si>
  <si>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</si>
  <si>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</si>
  <si>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</si>
  <si>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</si>
  <si>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</si>
  <si>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</si>
  <si>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</si>
  <si>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</si>
  <si>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</si>
  <si>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</si>
  <si>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</si>
  <si>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</si>
  <si>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</si>
  <si>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</si>
  <si>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</si>
  <si>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</si>
  <si>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</si>
  <si>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</si>
  <si>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</si>
  <si>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</si>
  <si>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</si>
  <si>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</si>
  <si>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</si>
  <si>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</si>
  <si>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</si>
  <si>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</si>
  <si>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</si>
  <si>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</si>
  <si>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</si>
  <si>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</si>
  <si>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</si>
  <si>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</si>
  <si>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</si>
  <si>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</si>
  <si>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</si>
  <si>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</si>
  <si>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</si>
  <si>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</si>
  <si>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</si>
  <si>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</si>
  <si>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</si>
  <si>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</si>
  <si>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</si>
  <si>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</si>
  <si>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</si>
  <si>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</si>
  <si>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</si>
  <si>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</si>
  <si>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</si>
  <si>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</si>
  <si>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</si>
  <si>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</si>
  <si>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</si>
  <si>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</si>
  <si>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</si>
  <si>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</si>
  <si>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</si>
  <si>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</si>
  <si>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</si>
  <si>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</si>
  <si>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</si>
  <si>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</si>
  <si>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</si>
  <si>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</si>
  <si>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</si>
  <si>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</si>
  <si>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</si>
  <si>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</si>
  <si>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</si>
  <si>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</si>
  <si>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</si>
  <si>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</si>
  <si>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</si>
  <si>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</si>
  <si>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</si>
  <si>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</si>
  <si>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</si>
  <si>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</si>
  <si>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</si>
  <si>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</si>
  <si>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</si>
  <si>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</si>
  <si>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</si>
  <si>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</si>
  <si>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</si>
  <si>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</si>
  <si>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</si>
  <si>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</si>
  <si>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</si>
  <si>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</si>
  <si>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</si>
  <si>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</si>
  <si>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</si>
  <si>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</si>
  <si>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</si>
  <si>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</si>
  <si>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</si>
  <si>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</si>
  <si>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</si>
  <si>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</si>
  <si>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</si>
  <si>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</si>
  <si>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</si>
  <si>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</si>
  <si>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</si>
  <si>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</si>
  <si>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</si>
  <si>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</si>
  <si>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</si>
  <si>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</si>
  <si>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</si>
  <si>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</si>
  <si>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</si>
  <si>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</si>
  <si>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</si>
  <si>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</si>
  <si>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</si>
  <si>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</si>
  <si>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</si>
  <si>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</si>
  <si>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</si>
  <si>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</si>
  <si>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</si>
  <si>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</si>
  <si>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</si>
  <si>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</si>
  <si>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</si>
  <si>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</si>
  <si>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</si>
  <si>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</si>
  <si>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</si>
  <si>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</si>
  <si>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</si>
  <si>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</si>
  <si>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</si>
  <si>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</si>
  <si>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</si>
  <si>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</si>
  <si>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</si>
  <si>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</si>
  <si>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</si>
  <si>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</si>
  <si>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</si>
  <si>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</si>
  <si>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</si>
  <si>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</si>
  <si>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</si>
  <si>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</si>
  <si>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</si>
  <si>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</si>
  <si>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</si>
  <si>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</si>
  <si>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</si>
  <si>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</si>
  <si>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</si>
  <si>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</si>
  <si>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</si>
  <si>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</si>
  <si>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</si>
  <si>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</si>
  <si>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</si>
  <si>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</si>
  <si>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</si>
  <si>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</si>
  <si>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</si>
  <si>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</si>
  <si>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</si>
  <si>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</si>
  <si>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</si>
  <si>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</si>
  <si>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</si>
  <si>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</si>
  <si>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</si>
  <si>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</si>
  <si>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</si>
  <si>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</si>
  <si>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</si>
  <si>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</si>
  <si>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</si>
  <si>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</si>
  <si>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</si>
  <si>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</si>
  <si>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</si>
  <si>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</si>
  <si>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</si>
  <si>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</si>
  <si>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</si>
  <si>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</si>
  <si>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</si>
  <si>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</si>
  <si>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</si>
  <si>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</si>
  <si>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</si>
  <si>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</si>
  <si>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</si>
  <si>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</si>
  <si>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</si>
  <si>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</si>
  <si>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</si>
  <si>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</si>
  <si>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</si>
  <si>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</si>
  <si>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</si>
  <si>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</si>
  <si>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</si>
  <si>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</si>
  <si>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</si>
  <si>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</si>
  <si>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</si>
  <si>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</si>
  <si>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</si>
  <si>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</si>
  <si>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</si>
  <si>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</si>
  <si>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</si>
  <si>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</si>
  <si>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</si>
  <si>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</si>
  <si>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</si>
  <si>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</si>
  <si>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</si>
  <si>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</si>
  <si>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</si>
  <si>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</si>
  <si>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</si>
  <si>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</si>
  <si>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</si>
  <si>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</si>
  <si>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</si>
  <si>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</si>
  <si>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</si>
  <si>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</si>
  <si>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</si>
  <si>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</si>
  <si>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</si>
  <si>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</si>
  <si>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</si>
  <si>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</si>
  <si>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</si>
  <si>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</si>
  <si>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</si>
  <si>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</si>
  <si>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</si>
  <si>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</si>
  <si>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</si>
  <si>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</si>
  <si>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</si>
  <si>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</si>
  <si>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</si>
  <si>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</si>
  <si>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</si>
  <si>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</si>
  <si>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</si>
  <si>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</si>
  <si>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</si>
  <si>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</si>
  <si>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</si>
  <si>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</si>
  <si>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</si>
  <si>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</si>
  <si>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</si>
  <si>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</si>
  <si>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</si>
  <si>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</si>
  <si>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</si>
  <si>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</si>
  <si>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</si>
  <si>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</si>
  <si>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</si>
  <si>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</si>
  <si>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</si>
  <si>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</si>
  <si>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</si>
  <si>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</si>
  <si>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</si>
  <si>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</si>
  <si>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</si>
  <si>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</si>
  <si>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</si>
  <si>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</si>
  <si>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</si>
  <si>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</si>
  <si>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</si>
  <si>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</si>
  <si>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</si>
  <si>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</si>
  <si>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</si>
  <si>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</si>
  <si>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</si>
  <si>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</si>
  <si>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</si>
  <si>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</si>
  <si>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</si>
  <si>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</si>
  <si>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</si>
  <si>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</si>
  <si>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</si>
  <si>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</si>
  <si>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</si>
  <si>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</si>
  <si>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</si>
  <si>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</si>
  <si>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</si>
  <si>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</si>
  <si>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</si>
  <si>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</si>
  <si>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</si>
  <si>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</si>
  <si>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</si>
  <si>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</si>
  <si>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</si>
  <si>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</si>
  <si>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</si>
  <si>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</si>
  <si>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</si>
  <si>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</si>
  <si>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</si>
  <si>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</si>
  <si>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</si>
  <si>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</si>
  <si>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</si>
  <si>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</si>
  <si>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</si>
  <si>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</si>
  <si>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</si>
  <si>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</si>
  <si>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</si>
  <si>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</si>
  <si>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</si>
  <si>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</si>
  <si>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</si>
  <si>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</si>
  <si>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</si>
  <si>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</si>
  <si>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</si>
  <si>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</si>
  <si>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</si>
  <si>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</si>
  <si>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</si>
  <si>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</si>
  <si>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</si>
  <si>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</si>
  <si>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</si>
  <si>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</si>
  <si>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</si>
  <si>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</si>
  <si>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</si>
  <si>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</si>
  <si>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</si>
  <si>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</si>
  <si>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</si>
  <si>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</si>
  <si>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</si>
  <si>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</si>
  <si>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</si>
  <si>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</si>
  <si>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</si>
  <si>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</si>
  <si>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</si>
  <si>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</si>
  <si>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</si>
  <si>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</si>
  <si>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</si>
  <si>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</si>
  <si>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</si>
  <si>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</si>
  <si>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</si>
  <si>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</si>
  <si>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</si>
  <si>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</si>
  <si>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</si>
  <si>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</si>
  <si>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</si>
  <si>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</si>
  <si>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</si>
  <si>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</si>
  <si>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</si>
  <si>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</si>
  <si>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</si>
  <si>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</si>
  <si>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</si>
  <si>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</si>
  <si>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</si>
  <si>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</si>
  <si>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</si>
  <si>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</si>
  <si>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</si>
  <si>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</si>
  <si>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</si>
  <si>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</si>
  <si>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</si>
  <si>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</si>
  <si>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</si>
  <si>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</si>
  <si>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</si>
  <si>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</si>
  <si>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</si>
  <si>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</si>
  <si>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</si>
  <si>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</si>
  <si>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</si>
  <si>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</si>
  <si>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</si>
  <si>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</si>
  <si>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</si>
  <si>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</si>
  <si>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</si>
  <si>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</si>
  <si>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</si>
  <si>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</si>
  <si>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</si>
  <si>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</si>
  <si>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</si>
  <si>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</si>
  <si>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</si>
  <si>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</si>
  <si>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</si>
  <si>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</si>
  <si>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</si>
  <si>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</si>
  <si>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</si>
  <si>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</si>
  <si>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</si>
  <si>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</si>
  <si>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</si>
  <si>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</si>
  <si>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</si>
  <si>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</si>
  <si>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</si>
  <si>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</si>
  <si>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</si>
  <si>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</si>
  <si>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</si>
  <si>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</si>
  <si>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</si>
  <si>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</si>
  <si>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</si>
  <si>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</si>
  <si>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</si>
  <si>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</si>
  <si>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</si>
  <si>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</si>
  <si>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</si>
  <si>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</si>
  <si>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</si>
  <si>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</si>
  <si>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</si>
  <si>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</si>
  <si>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</si>
  <si>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</si>
  <si>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</si>
  <si>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</si>
  <si>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</si>
  <si>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</si>
  <si>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</si>
  <si>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</si>
  <si>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</si>
  <si>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</si>
  <si>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</si>
  <si>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</si>
  <si>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</si>
  <si>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</si>
  <si>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</si>
  <si>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</si>
  <si>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</si>
  <si>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</si>
  <si>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</si>
  <si>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</si>
  <si>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</si>
  <si>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</si>
  <si>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</si>
  <si>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</si>
  <si>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</si>
  <si>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</si>
  <si>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</si>
  <si>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</si>
  <si>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</si>
  <si>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</si>
  <si>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</si>
  <si>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</si>
  <si>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</si>
  <si>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</si>
  <si>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</si>
  <si>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</si>
  <si>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</si>
  <si>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</si>
  <si>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</si>
  <si>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</si>
  <si>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</si>
  <si>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</si>
  <si>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</si>
  <si>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</si>
  <si>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</si>
  <si>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</si>
  <si>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</si>
  <si>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</si>
  <si>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</si>
  <si>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</si>
  <si>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</si>
  <si>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</si>
  <si>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</si>
  <si>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</si>
  <si>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</si>
  <si>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</si>
  <si>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</si>
  <si>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</si>
  <si>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</si>
  <si>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</si>
  <si>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</si>
  <si>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</si>
  <si>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</si>
  <si>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</si>
  <si>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</si>
  <si>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</si>
  <si>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</si>
  <si>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</si>
  <si>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</si>
  <si>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</si>
  <si>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</si>
  <si>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</si>
  <si>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</si>
  <si>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</si>
  <si>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</si>
  <si>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</si>
  <si>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</si>
  <si>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</si>
  <si>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</si>
  <si>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</si>
  <si>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</si>
  <si>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</si>
  <si>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</si>
  <si>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</si>
  <si>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</si>
  <si>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</si>
  <si>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</si>
  <si>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</si>
  <si>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</si>
  <si>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</si>
  <si>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</si>
  <si>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</si>
  <si>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</si>
  <si>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</si>
  <si>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</si>
  <si>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</si>
  <si>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</si>
  <si>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</si>
  <si>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</si>
  <si>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</si>
  <si>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</si>
  <si>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</si>
  <si>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</si>
  <si>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</si>
  <si>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</si>
  <si>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</si>
  <si>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</si>
  <si>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</si>
  <si>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</si>
  <si>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</si>
  <si>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</si>
  <si>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</si>
  <si>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</si>
  <si>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</si>
  <si>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</si>
  <si>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</si>
  <si>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</si>
  <si>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</si>
  <si>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</si>
  <si>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</si>
  <si>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</si>
  <si>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</si>
  <si>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</si>
  <si>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</si>
  <si>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</si>
  <si>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</si>
  <si>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</si>
  <si>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</si>
  <si>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</si>
  <si>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</si>
  <si>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</si>
  <si>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</si>
  <si>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</si>
  <si>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</si>
  <si>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</si>
  <si>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</si>
  <si>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</si>
  <si>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</si>
  <si>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</si>
  <si>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</si>
  <si>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</si>
  <si>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</si>
  <si>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</si>
  <si>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</si>
  <si>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</si>
  <si>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</si>
  <si>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</si>
  <si>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</si>
  <si>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</si>
  <si>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</si>
  <si>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</si>
  <si>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</si>
  <si>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</si>
  <si>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</si>
  <si>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</si>
  <si>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</si>
  <si>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</si>
  <si>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</si>
  <si>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</si>
  <si>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</si>
  <si>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</si>
  <si>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</si>
  <si>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</si>
  <si>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</si>
  <si>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</si>
  <si>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</si>
  <si>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</si>
  <si>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</si>
  <si>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</si>
  <si>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</si>
  <si>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</si>
  <si>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</si>
  <si>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</si>
  <si>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</si>
  <si>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</si>
  <si>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</si>
  <si>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</si>
  <si>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</si>
  <si>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</si>
  <si>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</si>
  <si>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</si>
  <si>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</si>
  <si>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</si>
  <si>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</si>
  <si>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</si>
  <si>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</si>
  <si>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</si>
  <si>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</si>
  <si>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</si>
  <si>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</si>
  <si>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</si>
  <si>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</si>
  <si>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</si>
  <si>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</si>
  <si>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</si>
  <si>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</si>
  <si>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</si>
  <si>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</si>
  <si>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</si>
  <si>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</si>
  <si>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</si>
  <si>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</si>
  <si>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</si>
  <si>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</si>
  <si>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</si>
  <si>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</si>
  <si>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</si>
  <si>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</si>
  <si>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</si>
  <si>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</si>
  <si>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</si>
  <si>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</si>
  <si>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</si>
  <si>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</si>
  <si>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</si>
  <si>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</si>
  <si>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</si>
  <si>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</si>
  <si>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</si>
  <si>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</si>
  <si>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</si>
  <si>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</si>
  <si>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</si>
  <si>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</si>
  <si>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</si>
  <si>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</si>
  <si>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</si>
  <si>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</si>
  <si>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</si>
  <si>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</si>
  <si>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</si>
  <si>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</si>
  <si>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</si>
  <si>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</si>
  <si>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</si>
  <si>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</si>
  <si>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</si>
  <si>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</si>
  <si>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</si>
  <si>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</si>
  <si>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</si>
  <si>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</si>
  <si>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</si>
  <si>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</si>
  <si>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</si>
  <si>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</si>
  <si>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</si>
  <si>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</si>
  <si>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</si>
  <si>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</si>
  <si>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</si>
  <si>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</si>
  <si>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</si>
  <si>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</si>
  <si>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</si>
  <si>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</si>
  <si>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</si>
  <si>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</si>
  <si>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</si>
  <si>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</si>
  <si>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</si>
  <si>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</si>
  <si>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</si>
  <si>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</si>
  <si>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</si>
  <si>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</si>
  <si>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</si>
  <si>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</si>
  <si>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</si>
  <si>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</si>
  <si>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</si>
  <si>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</si>
  <si>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</si>
  <si>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</si>
  <si>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</si>
  <si>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</si>
  <si>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</si>
  <si>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</si>
  <si>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</si>
  <si>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</si>
  <si>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</si>
  <si>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</si>
  <si>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</si>
  <si>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</si>
  <si>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</si>
  <si>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</si>
  <si>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</si>
  <si>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</si>
  <si>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</si>
  <si>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</si>
  <si>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</si>
  <si>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</si>
  <si>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</si>
  <si>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</si>
  <si>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</si>
  <si>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</si>
  <si>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</si>
  <si>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</si>
  <si>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</si>
  <si>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</si>
  <si>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</si>
  <si>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</si>
  <si>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</si>
  <si>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</si>
  <si>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</si>
  <si>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</si>
  <si>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</si>
  <si>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</si>
  <si>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</si>
  <si>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</si>
  <si>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</si>
  <si>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</si>
  <si>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</si>
  <si>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</si>
  <si>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</si>
  <si>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</si>
  <si>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</si>
  <si>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</si>
  <si>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</si>
  <si>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</si>
  <si>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</si>
  <si>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</si>
  <si>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</si>
  <si>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</si>
  <si>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</si>
  <si>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</si>
  <si>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</si>
  <si>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</si>
  <si>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</si>
  <si>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</si>
  <si>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</si>
  <si>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</si>
  <si>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</si>
  <si>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</si>
  <si>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</si>
  <si>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</si>
  <si>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</si>
  <si>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</si>
  <si>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</si>
  <si>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</si>
  <si>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</si>
  <si>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</si>
  <si>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</si>
  <si>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</si>
  <si>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</si>
  <si>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</si>
  <si>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</si>
  <si>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</si>
  <si>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</si>
  <si>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</si>
  <si>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</si>
  <si>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</si>
  <si>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</si>
  <si>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</si>
  <si>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</si>
  <si>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</si>
  <si>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</si>
  <si>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</si>
  <si>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</si>
  <si>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</si>
  <si>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</si>
  <si>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</si>
  <si>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</si>
  <si>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</si>
  <si>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</si>
  <si>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</si>
  <si>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</si>
  <si>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</si>
  <si>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</si>
  <si>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</si>
  <si>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</si>
  <si>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</si>
  <si>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</si>
  <si>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</si>
  <si>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</si>
  <si>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</si>
  <si>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</si>
  <si>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</si>
  <si>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</si>
  <si>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</si>
  <si>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</si>
  <si>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</si>
  <si>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</si>
  <si>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</si>
  <si>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</si>
  <si>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</si>
  <si>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</si>
  <si>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</si>
  <si>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</si>
  <si>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</si>
  <si>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</si>
  <si>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</si>
  <si>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</si>
  <si>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</si>
  <si>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</si>
  <si>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</si>
  <si>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</si>
  <si>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</si>
  <si>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</si>
  <si>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</si>
  <si>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</si>
  <si>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</si>
  <si>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</si>
  <si>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</si>
  <si>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</si>
  <si>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</si>
  <si>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</si>
  <si>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</si>
  <si>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</si>
  <si>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</si>
  <si>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</si>
  <si>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</si>
  <si>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</si>
  <si>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</si>
  <si>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</si>
  <si>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</si>
  <si>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</si>
  <si>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</si>
  <si>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</si>
  <si>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</si>
  <si>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</si>
  <si>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</si>
  <si>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</si>
  <si>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</si>
  <si>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</si>
  <si>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</si>
  <si>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</si>
  <si>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</si>
  <si>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</si>
  <si>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</si>
  <si>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</si>
  <si>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</si>
  <si>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</si>
  <si>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</si>
  <si>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</si>
  <si>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</si>
  <si>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</si>
  <si>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</si>
  <si>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</si>
  <si>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</si>
  <si>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</si>
  <si>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</si>
  <si>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</si>
  <si>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</si>
  <si>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</si>
  <si>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</si>
  <si>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</si>
  <si>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</si>
  <si>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</si>
  <si>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</si>
  <si>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</si>
  <si>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</si>
  <si>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</si>
  <si>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</si>
  <si>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</si>
  <si>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</si>
  <si>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</si>
  <si>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</si>
  <si>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</si>
  <si>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</si>
  <si>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</si>
  <si>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</si>
  <si>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</si>
  <si>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</si>
  <si>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</si>
  <si>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</si>
  <si>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</si>
  <si>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</si>
  <si>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</si>
  <si>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</si>
  <si>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</si>
  <si>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</si>
  <si>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</si>
  <si>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</si>
  <si>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</si>
  <si>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</si>
  <si>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</si>
  <si>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</si>
  <si>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</si>
  <si>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</si>
  <si>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</si>
  <si>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</si>
  <si>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</si>
  <si>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</si>
  <si>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</si>
  <si>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</si>
  <si>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</si>
  <si>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</si>
  <si>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</si>
  <si>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</si>
  <si>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</si>
  <si>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</si>
  <si>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</si>
  <si>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</si>
  <si>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</si>
  <si>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</si>
  <si>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</si>
  <si>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</si>
  <si>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</si>
  <si>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</si>
  <si>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</si>
  <si>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</si>
  <si>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</si>
  <si>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</si>
  <si>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</si>
  <si>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</si>
  <si>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</si>
  <si>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</si>
  <si>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</si>
  <si>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</si>
  <si>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</si>
  <si>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</si>
  <si>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</si>
  <si>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</si>
  <si>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</si>
  <si>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</si>
  <si>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</si>
  <si>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</si>
  <si>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</si>
  <si>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</si>
  <si>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</si>
  <si>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</si>
  <si>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</si>
  <si>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</si>
  <si>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</si>
  <si>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</si>
  <si>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</si>
  <si>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</si>
  <si>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</si>
  <si>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</si>
  <si>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</si>
  <si>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</si>
  <si>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</si>
  <si>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</si>
  <si>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</si>
  <si>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</si>
  <si>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</si>
  <si>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</si>
  <si>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</si>
  <si>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</si>
  <si>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</si>
  <si>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</si>
  <si>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</si>
  <si>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</si>
  <si>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</si>
  <si>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</si>
  <si>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</si>
  <si>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</si>
  <si>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</si>
  <si>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</si>
  <si>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</si>
  <si>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</si>
  <si>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</si>
  <si>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</si>
  <si>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</si>
  <si>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</si>
  <si>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</si>
  <si>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</si>
  <si>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</si>
  <si>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</si>
  <si>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</si>
  <si>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</si>
  <si>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</si>
  <si>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</si>
  <si>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</si>
  <si>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</si>
  <si>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</si>
  <si>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</si>
  <si>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</si>
  <si>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</si>
  <si>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</si>
  <si>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</si>
  <si>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</si>
  <si>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</si>
  <si>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</si>
  <si>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</si>
  <si>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</si>
  <si>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</si>
  <si>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</si>
  <si>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</si>
  <si>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</si>
  <si>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</si>
  <si>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</si>
  <si>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</si>
  <si>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</si>
  <si>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</si>
  <si>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</si>
  <si>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</si>
  <si>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</si>
  <si>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</si>
  <si>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</si>
  <si>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</si>
  <si>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</si>
  <si>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</si>
  <si>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</si>
  <si>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</si>
  <si>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</si>
  <si>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</si>
  <si>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</si>
  <si>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</si>
  <si>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</si>
  <si>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</si>
  <si>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</si>
  <si>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</si>
  <si>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</si>
  <si>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</si>
  <si>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</si>
  <si>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</si>
  <si>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</si>
  <si>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</si>
  <si>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</si>
  <si>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</si>
  <si>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</si>
  <si>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</si>
  <si>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</si>
  <si>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</si>
  <si>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</si>
  <si>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</si>
  <si>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</si>
  <si>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</si>
  <si>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</si>
  <si>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</si>
  <si>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</si>
  <si>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</si>
  <si>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</si>
  <si>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</si>
  <si>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</si>
  <si>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</si>
  <si>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</si>
  <si>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</si>
  <si>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</si>
  <si>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</si>
  <si>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</si>
  <si>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</si>
  <si>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</si>
  <si>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</si>
  <si>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</si>
  <si>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</si>
  <si>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</si>
  <si>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</si>
  <si>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</si>
  <si>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</si>
  <si>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</si>
  <si>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</si>
  <si>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</si>
  <si>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</si>
  <si>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</si>
  <si>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</si>
  <si>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</si>
  <si>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</si>
  <si>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</si>
  <si>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</si>
  <si>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</si>
  <si>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</si>
  <si>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</si>
  <si>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</si>
  <si>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</si>
  <si>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</si>
  <si>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</si>
  <si>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</si>
  <si>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</si>
  <si>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</si>
  <si>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</si>
  <si>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</si>
  <si>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</si>
  <si>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</si>
  <si>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</si>
  <si>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</si>
  <si>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</si>
  <si>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</si>
  <si>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</si>
  <si>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</si>
  <si>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</si>
  <si>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</si>
  <si>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</si>
  <si>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</si>
  <si>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</si>
  <si>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</si>
  <si>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</si>
  <si>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</si>
  <si>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</si>
  <si>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</si>
  <si>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</si>
  <si>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</si>
  <si>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</si>
  <si>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</si>
  <si>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</si>
  <si>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</si>
  <si>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</si>
  <si>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</si>
  <si>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</si>
  <si>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</si>
  <si>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</si>
  <si>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</si>
  <si>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</si>
  <si>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</si>
  <si>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</si>
  <si>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</si>
  <si>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</si>
  <si>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</si>
  <si>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</si>
  <si>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</si>
  <si>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</si>
  <si>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</si>
  <si>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</si>
  <si>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</si>
  <si>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</si>
  <si>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</si>
  <si>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</si>
  <si>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</si>
  <si>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</si>
  <si>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</si>
  <si>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</si>
  <si>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</si>
  <si>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</si>
  <si>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</si>
  <si>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</si>
  <si>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</si>
  <si>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</si>
  <si>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</si>
  <si>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</si>
  <si>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</si>
  <si>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</si>
  <si>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</si>
  <si>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</si>
  <si>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</si>
  <si>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</si>
  <si>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</si>
  <si>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</si>
  <si>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</si>
  <si>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</si>
  <si>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</si>
  <si>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</si>
  <si>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</si>
  <si>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</si>
  <si>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</si>
  <si>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</si>
  <si>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</si>
  <si>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</si>
  <si>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</si>
  <si>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</si>
  <si>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</si>
  <si>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</si>
  <si>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</si>
  <si>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</si>
  <si>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</si>
  <si>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</si>
  <si>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</si>
  <si>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</si>
  <si>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</si>
  <si>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</si>
  <si>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</si>
  <si>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</si>
  <si>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</si>
  <si>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</si>
  <si>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</si>
  <si>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</si>
  <si>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</si>
  <si>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</si>
  <si>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</si>
  <si>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</si>
  <si>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</si>
  <si>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</si>
  <si>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</si>
  <si>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</si>
  <si>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</si>
  <si>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</si>
  <si>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</si>
  <si>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</si>
  <si>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</si>
  <si>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</si>
  <si>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</si>
  <si>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</si>
  <si>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</si>
  <si>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</si>
  <si>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</si>
  <si>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</si>
  <si>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</si>
  <si>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</si>
  <si>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</si>
  <si>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</si>
  <si>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</si>
  <si>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</si>
  <si>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</si>
  <si>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</si>
  <si>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</si>
  <si>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</si>
  <si>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</si>
  <si>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</si>
  <si>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</si>
  <si>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</si>
  <si>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</si>
  <si>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</si>
  <si>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</si>
  <si>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</si>
  <si>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</si>
  <si>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</si>
  <si>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</si>
  <si>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</si>
  <si>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</si>
  <si>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</si>
  <si>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</si>
  <si>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</si>
  <si>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</si>
  <si>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</si>
  <si>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</si>
  <si>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</si>
  <si>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</si>
  <si>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</si>
  <si>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</si>
  <si>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</si>
  <si>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</si>
  <si>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</si>
  <si>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</si>
  <si>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</si>
  <si>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</si>
  <si>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</si>
  <si>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</si>
  <si>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</si>
  <si>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</si>
  <si>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</si>
  <si>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</si>
  <si>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</si>
  <si>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</si>
  <si>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</si>
  <si>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</si>
  <si>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</si>
  <si>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</si>
  <si>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</si>
  <si>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</si>
  <si>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</si>
  <si>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</si>
  <si>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</si>
  <si>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</si>
  <si>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</si>
  <si>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</si>
  <si>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</si>
  <si>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</si>
  <si>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</si>
  <si>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</si>
  <si>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</si>
  <si>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</si>
  <si>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</si>
  <si>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</si>
  <si>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</si>
  <si>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</si>
  <si>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</si>
  <si>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</si>
  <si>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</si>
  <si>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</si>
  <si>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</si>
  <si>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</si>
  <si>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</si>
  <si>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</si>
  <si>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</si>
  <si>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</si>
  <si>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</si>
  <si>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</si>
  <si>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</si>
  <si>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</si>
  <si>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</si>
  <si>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</si>
  <si>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</si>
  <si>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</si>
  <si>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</si>
  <si>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</si>
  <si>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</si>
  <si>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</si>
  <si>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</si>
  <si>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</si>
  <si>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</si>
  <si>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</si>
  <si>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</si>
  <si>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</si>
  <si>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</si>
  <si>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</si>
  <si>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</si>
  <si>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</si>
  <si>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</si>
  <si>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</si>
  <si>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</si>
  <si>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</si>
  <si>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</si>
  <si>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</si>
  <si>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</si>
  <si>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</si>
  <si>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</si>
  <si>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</si>
  <si>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</si>
  <si>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</si>
  <si>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</si>
  <si>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</si>
  <si>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</si>
  <si>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</si>
  <si>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</si>
  <si>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</si>
  <si>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</si>
  <si>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</si>
  <si>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</si>
  <si>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</si>
  <si>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</si>
  <si>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</si>
  <si>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</si>
  <si>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</si>
  <si>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</si>
  <si>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</si>
  <si>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</si>
  <si>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</si>
  <si>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</si>
  <si>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</si>
  <si>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</si>
  <si>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</si>
  <si>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</si>
  <si>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</si>
  <si>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</si>
  <si>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</si>
  <si>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</si>
  <si>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</si>
  <si>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</si>
  <si>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</si>
  <si>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</si>
  <si>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</si>
  <si>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</si>
  <si>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</si>
  <si>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</si>
  <si>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</si>
  <si>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</si>
  <si>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</si>
  <si>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</si>
  <si>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</si>
  <si>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</si>
  <si>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</si>
  <si>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</si>
  <si>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</si>
  <si>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</si>
  <si>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</si>
  <si>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</si>
  <si>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</si>
  <si>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</si>
  <si>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</si>
  <si>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</si>
  <si>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</si>
  <si>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</si>
  <si>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</si>
  <si>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</si>
  <si>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</si>
  <si>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</si>
  <si>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</si>
  <si>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</si>
  <si>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</si>
  <si>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</si>
  <si>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</si>
  <si>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</si>
  <si>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</si>
  <si>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</si>
  <si>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</si>
  <si>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</si>
  <si>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</si>
  <si>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</si>
  <si>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</si>
  <si>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</si>
  <si>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</si>
  <si>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</si>
  <si>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</si>
  <si>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</si>
  <si>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</si>
  <si>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</si>
  <si>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</si>
  <si>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</si>
  <si>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</si>
  <si>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</si>
  <si>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</si>
  <si>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</si>
  <si>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</si>
  <si>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</si>
  <si>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</si>
  <si>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</si>
  <si>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</si>
  <si>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</si>
  <si>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</si>
  <si>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</si>
  <si>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</si>
  <si>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</si>
  <si>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</si>
  <si>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</si>
  <si>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</si>
  <si>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</si>
  <si>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</si>
  <si>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</si>
  <si>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</si>
  <si>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</si>
  <si>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</si>
  <si>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</si>
  <si>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</si>
  <si>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</si>
  <si>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</si>
  <si>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</si>
  <si>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</si>
  <si>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</si>
  <si>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</si>
  <si>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</si>
  <si>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</si>
  <si>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</si>
  <si>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</si>
  <si>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</si>
  <si>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</si>
  <si>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</si>
  <si>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</si>
  <si>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</si>
  <si>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</si>
  <si>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</si>
  <si>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</si>
  <si>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</si>
  <si>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</si>
  <si>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</si>
  <si>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</si>
  <si>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</si>
  <si>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</si>
  <si>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</si>
  <si>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</si>
  <si>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</si>
  <si>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</si>
  <si>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</si>
  <si>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</si>
  <si>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</si>
  <si>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</si>
  <si>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</si>
  <si>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</si>
  <si>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</si>
  <si>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</si>
  <si>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</si>
  <si>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</si>
  <si>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</si>
  <si>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</si>
  <si>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</si>
  <si>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</si>
  <si>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</si>
  <si>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</si>
  <si>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</si>
  <si>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</si>
  <si>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</si>
  <si>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</si>
  <si>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</si>
  <si>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</si>
  <si>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</si>
  <si>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</si>
  <si>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</si>
  <si>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</si>
  <si>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</si>
  <si>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</si>
  <si>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</si>
  <si>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</si>
  <si>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</si>
  <si>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</si>
  <si>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</si>
  <si>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</si>
  <si>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</si>
  <si>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</si>
  <si>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</si>
  <si>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</si>
  <si>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</si>
  <si>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</si>
  <si>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</si>
  <si>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</si>
  <si>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</si>
  <si>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</si>
  <si>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</si>
  <si>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</si>
  <si>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</si>
  <si>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</si>
  <si>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</si>
  <si>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</si>
  <si>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</si>
  <si>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</si>
  <si>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</si>
  <si>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</si>
  <si>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</si>
  <si>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</si>
  <si>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</si>
  <si>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</si>
  <si>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</si>
  <si>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</si>
  <si>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</si>
  <si>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</si>
  <si>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</si>
  <si>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</si>
  <si>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</si>
  <si>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</si>
  <si>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</si>
  <si>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</si>
  <si>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</si>
  <si>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</si>
  <si>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</si>
  <si>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</si>
  <si>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</si>
  <si>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</si>
  <si>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</si>
  <si>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</si>
  <si>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</si>
  <si>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</si>
  <si>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</si>
  <si>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</si>
  <si>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</si>
  <si>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</si>
  <si>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</si>
  <si>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</si>
  <si>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</si>
  <si>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</si>
  <si>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</si>
  <si>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</si>
  <si>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</si>
  <si>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</si>
  <si>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</si>
  <si>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</si>
  <si>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</si>
  <si>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</si>
  <si>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</si>
  <si>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</si>
  <si>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</si>
  <si>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</si>
  <si>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</si>
  <si>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</si>
  <si>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</si>
  <si>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</si>
  <si>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</si>
  <si>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</si>
  <si>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</si>
  <si>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</si>
  <si>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</si>
  <si>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</si>
  <si>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</si>
  <si>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</si>
  <si>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</si>
  <si>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</si>
  <si>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</si>
  <si>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</si>
  <si>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</si>
  <si>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</si>
  <si>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</si>
  <si>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</si>
  <si>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</si>
  <si>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</si>
  <si>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</si>
  <si>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</si>
  <si>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</si>
  <si>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</si>
  <si>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</si>
  <si>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</si>
  <si>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</si>
  <si>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</si>
  <si>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</si>
  <si>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</si>
  <si>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</si>
  <si>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</si>
  <si>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</si>
  <si>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</si>
  <si>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</si>
  <si>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</si>
  <si>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</si>
  <si>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</si>
  <si>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</si>
  <si>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</si>
  <si>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</si>
  <si>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</si>
  <si>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</si>
  <si>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</si>
  <si>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</si>
  <si>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</si>
  <si>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</si>
  <si>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</si>
  <si>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</si>
  <si>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</si>
  <si>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</si>
  <si>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</si>
  <si>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</si>
  <si>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</si>
  <si>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</si>
  <si>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</si>
  <si>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</si>
  <si>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</si>
  <si>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</si>
  <si>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</si>
  <si>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</si>
  <si>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</si>
  <si>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</si>
  <si>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</si>
  <si>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</si>
  <si>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</si>
  <si>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</si>
  <si>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</si>
  <si>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</si>
  <si>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</si>
  <si>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</si>
  <si>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</si>
  <si>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</si>
  <si>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</si>
  <si>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</si>
  <si>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</si>
  <si>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</si>
  <si>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</si>
  <si>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</si>
  <si>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</si>
  <si>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</si>
  <si>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</si>
  <si>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</si>
  <si>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</si>
  <si>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</si>
  <si>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</si>
  <si>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</si>
  <si>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</si>
  <si>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</si>
  <si>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</si>
  <si>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</si>
  <si>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</si>
  <si>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</si>
  <si>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</si>
  <si>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</si>
  <si>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</si>
  <si>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</si>
  <si>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</si>
  <si>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</si>
  <si>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</si>
  <si>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</si>
  <si>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</si>
  <si>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</si>
  <si>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</si>
  <si>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</si>
  <si>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</si>
  <si>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</si>
  <si>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</si>
  <si>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</si>
  <si>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</si>
  <si>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</si>
  <si>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</si>
  <si>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</si>
  <si>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</si>
  <si>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</si>
  <si>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</si>
  <si>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</si>
  <si>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</si>
  <si>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</si>
  <si>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</si>
  <si>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</si>
  <si>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</si>
  <si>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</si>
  <si>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</si>
  <si>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</si>
  <si>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</si>
  <si>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</si>
  <si>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</si>
  <si>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</si>
  <si>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</si>
  <si>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</si>
  <si>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</si>
  <si>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</si>
  <si>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</si>
  <si>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</si>
  <si>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</si>
  <si>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</si>
  <si>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</si>
  <si>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</si>
  <si>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</si>
  <si>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</si>
  <si>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</si>
  <si>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</si>
  <si>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</si>
  <si>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</si>
  <si>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</si>
  <si>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</si>
  <si>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</si>
  <si>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</si>
  <si>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</si>
  <si>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</si>
  <si>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</si>
  <si>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</si>
  <si>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</si>
  <si>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</si>
  <si>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</si>
  <si>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</si>
  <si>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</si>
  <si>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</si>
  <si>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</si>
  <si>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</si>
  <si>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</si>
  <si>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</si>
  <si>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</si>
  <si>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</si>
  <si>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</si>
  <si>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</si>
  <si>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</si>
  <si>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</si>
  <si>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</si>
  <si>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</si>
  <si>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</si>
  <si>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</si>
  <si>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</si>
  <si>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</si>
  <si>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</si>
  <si>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</si>
  <si>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</si>
  <si>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</si>
  <si>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</si>
  <si>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</si>
  <si>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</si>
  <si>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</si>
  <si>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</si>
  <si>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</si>
  <si>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</si>
  <si>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</si>
  <si>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</si>
  <si>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</si>
  <si>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</si>
  <si>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</si>
  <si>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</si>
  <si>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</si>
  <si>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</si>
  <si>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</si>
  <si>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</si>
  <si>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</si>
  <si>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</si>
  <si>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</si>
  <si>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</si>
  <si>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</si>
  <si>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</si>
  <si>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</si>
  <si>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</si>
  <si>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</si>
  <si>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</si>
  <si>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</si>
  <si>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</si>
  <si>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</si>
  <si>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</si>
  <si>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</si>
  <si>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</si>
  <si>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</si>
  <si>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</si>
  <si>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</si>
  <si>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</si>
  <si>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</si>
  <si>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</si>
  <si>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</si>
  <si>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</si>
  <si>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</si>
  <si>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</si>
  <si>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</si>
  <si>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</si>
  <si>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</si>
  <si>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</si>
  <si>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</si>
  <si>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</si>
  <si>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</si>
  <si>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</si>
  <si>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</si>
  <si>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</si>
  <si>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</si>
  <si>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</si>
  <si>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</si>
  <si>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</si>
  <si>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</si>
  <si>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</si>
  <si>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</si>
  <si>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</si>
  <si>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</si>
  <si>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</si>
  <si>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</si>
  <si>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</si>
  <si>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</si>
  <si>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</si>
  <si>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</si>
  <si>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</si>
  <si>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</si>
  <si>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</si>
  <si>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</si>
  <si>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</si>
  <si>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</si>
  <si>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</si>
  <si>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</si>
  <si>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</si>
  <si>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</si>
  <si>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</si>
  <si>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</si>
  <si>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</si>
  <si>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</si>
  <si>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</si>
  <si>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</si>
  <si>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</si>
  <si>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</si>
  <si>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</si>
  <si>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</si>
  <si>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</si>
  <si>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</si>
  <si>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</si>
  <si>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</si>
  <si>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</si>
  <si>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</si>
  <si>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</si>
  <si>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</si>
  <si>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</si>
  <si>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</si>
  <si>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</si>
  <si>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</si>
  <si>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</si>
  <si>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</si>
  <si>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</si>
  <si>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</si>
  <si>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</si>
  <si>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</si>
  <si>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</si>
  <si>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</si>
  <si>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</si>
  <si>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</si>
  <si>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</si>
  <si>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</si>
  <si>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</si>
  <si>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</si>
  <si>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</si>
  <si>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</si>
  <si>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</si>
  <si>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</si>
  <si>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</si>
  <si>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</si>
  <si>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</si>
  <si>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</si>
  <si>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</si>
  <si>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</si>
  <si>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</si>
  <si>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</si>
  <si>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</si>
  <si>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</si>
  <si>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</si>
  <si>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</si>
  <si>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</si>
  <si>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</si>
  <si>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</si>
  <si>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</si>
  <si>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</si>
  <si>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</si>
  <si>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</si>
  <si>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</si>
  <si>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</si>
  <si>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</si>
  <si>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</si>
  <si>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</si>
  <si>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</si>
  <si>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</si>
  <si>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</si>
  <si>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</si>
  <si>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</si>
  <si>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</si>
  <si>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</si>
  <si>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</si>
  <si>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</si>
  <si>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</si>
  <si>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</si>
  <si>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</si>
  <si>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</si>
  <si>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</si>
  <si>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</si>
  <si>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</si>
  <si>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</si>
  <si>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</si>
  <si>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</si>
  <si>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</si>
  <si>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</si>
  <si>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</si>
  <si>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</si>
  <si>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</si>
  <si>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</si>
  <si>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</si>
  <si>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</si>
  <si>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</si>
  <si>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</si>
  <si>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</si>
  <si>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</si>
  <si>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</si>
  <si>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</si>
  <si>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</si>
  <si>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</si>
  <si>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</si>
  <si>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</si>
  <si>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</si>
  <si>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</si>
  <si>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</si>
  <si>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</si>
  <si>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</si>
  <si>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</si>
  <si>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</si>
  <si>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</si>
  <si>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</si>
  <si>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</si>
  <si>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</si>
  <si>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</si>
  <si>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</si>
  <si>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</si>
  <si>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</si>
  <si>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</si>
  <si>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</si>
  <si>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</si>
  <si>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</si>
  <si>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</si>
  <si>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</si>
  <si>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</si>
  <si>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</si>
  <si>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</si>
  <si>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</si>
  <si>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</si>
  <si>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</si>
  <si>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</si>
  <si>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</si>
  <si>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</si>
  <si>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</si>
  <si>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</si>
  <si>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</si>
  <si>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</si>
  <si>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</si>
  <si>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</si>
  <si>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</si>
  <si>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</si>
  <si>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</si>
  <si>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</si>
  <si>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</si>
  <si>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</si>
  <si>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</si>
  <si>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</si>
  <si>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</si>
  <si>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</si>
  <si>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</si>
  <si>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</si>
  <si>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</si>
  <si>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</si>
  <si>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</si>
  <si>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</si>
  <si>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</si>
  <si>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</si>
  <si>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</si>
  <si>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</si>
  <si>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</si>
  <si>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</si>
  <si>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</si>
  <si>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</si>
  <si>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</si>
  <si>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</si>
  <si>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</si>
  <si>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</si>
  <si>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</si>
  <si>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</si>
  <si>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</si>
  <si>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</si>
  <si>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</si>
  <si>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</si>
  <si>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</si>
  <si>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</si>
  <si>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</si>
  <si>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</si>
  <si>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</si>
  <si>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</si>
  <si>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</si>
  <si>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</si>
  <si>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</si>
  <si>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</si>
  <si>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</si>
  <si>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</si>
  <si>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</si>
  <si>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</si>
  <si>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</si>
  <si>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</si>
  <si>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</si>
  <si>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</si>
  <si>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</si>
  <si>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</si>
  <si>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</si>
  <si>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</si>
  <si>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</si>
  <si>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</si>
  <si>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</si>
  <si>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</si>
  <si>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</si>
  <si>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</si>
  <si>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</si>
  <si>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</si>
  <si>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</si>
  <si>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</si>
  <si>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</si>
  <si>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</si>
  <si>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</si>
  <si>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</si>
  <si>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</si>
  <si>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</si>
  <si>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</si>
  <si>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</si>
  <si>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</si>
  <si>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</si>
  <si>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</si>
  <si>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</si>
  <si>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</si>
  <si>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</si>
  <si>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</si>
  <si>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</si>
  <si>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</si>
  <si>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</si>
  <si>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</si>
  <si>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</si>
  <si>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</si>
  <si>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</si>
  <si>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</si>
  <si>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</si>
  <si>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</si>
  <si>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</si>
  <si>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</si>
  <si>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</si>
  <si>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</si>
  <si>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</si>
  <si>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</si>
  <si>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</si>
  <si>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</si>
  <si>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</si>
  <si>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</si>
  <si>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</si>
  <si>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</si>
  <si>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</si>
  <si>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</si>
  <si>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</si>
  <si>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</si>
  <si>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</si>
  <si>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</si>
  <si>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</si>
  <si>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</si>
  <si>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</si>
  <si>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</si>
  <si>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</si>
  <si>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</si>
  <si>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</si>
  <si>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</si>
  <si>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</si>
  <si>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</si>
  <si>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</si>
  <si>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</si>
  <si>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</si>
  <si>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</si>
  <si>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</si>
  <si>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</si>
  <si>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</si>
  <si>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</si>
  <si>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</si>
  <si>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</si>
  <si>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</si>
  <si>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</si>
  <si>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</si>
  <si>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</si>
  <si>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</si>
  <si>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</si>
  <si>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</si>
  <si>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</si>
  <si>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</si>
  <si>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</si>
  <si>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</si>
  <si>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</si>
  <si>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</si>
  <si>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</si>
  <si>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</si>
  <si>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</si>
  <si>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</si>
  <si>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</si>
  <si>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</si>
  <si>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</si>
  <si>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</si>
  <si>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</si>
  <si>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</si>
  <si>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</si>
  <si>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</si>
  <si>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</si>
  <si>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</si>
  <si>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</si>
  <si>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</si>
  <si>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</si>
  <si>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</si>
  <si>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</si>
  <si>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</si>
  <si>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</si>
  <si>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</si>
  <si>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</si>
  <si>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</si>
  <si>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</si>
  <si>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</si>
  <si>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</si>
  <si>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</si>
  <si>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</si>
  <si>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</si>
  <si>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</si>
  <si>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</si>
  <si>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</si>
  <si>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</si>
  <si>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</si>
  <si>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</si>
  <si>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</si>
  <si>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</si>
  <si>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</si>
  <si>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</si>
  <si>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</si>
  <si>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</si>
  <si>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</si>
  <si>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</si>
  <si>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</si>
  <si>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</si>
  <si>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</si>
  <si>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</si>
  <si>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</si>
  <si>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</si>
  <si>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</si>
  <si>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</si>
  <si>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</si>
  <si>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</si>
  <si>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</si>
  <si>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</si>
  <si>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</si>
  <si>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</si>
  <si>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</si>
  <si>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</si>
  <si>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</si>
  <si>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</si>
  <si>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</si>
  <si>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</si>
  <si>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</si>
  <si>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</si>
  <si>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</si>
  <si>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</si>
  <si>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</si>
  <si>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</si>
  <si>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</si>
  <si>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</si>
  <si>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</si>
  <si>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</si>
  <si>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</si>
  <si>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</si>
  <si>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</si>
  <si>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</si>
  <si>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</si>
  <si>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</si>
  <si>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</si>
  <si>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</si>
  <si>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</si>
  <si>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</si>
  <si>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</si>
  <si>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</si>
  <si>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</si>
  <si>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</si>
  <si>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</si>
  <si>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</si>
  <si>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</si>
  <si>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</si>
  <si>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</si>
  <si>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</si>
  <si>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</si>
  <si>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</si>
  <si>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</si>
  <si>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</si>
  <si>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</si>
  <si>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</si>
  <si>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</si>
  <si>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</si>
  <si>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</si>
  <si>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</si>
  <si>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</si>
  <si>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</si>
  <si>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</si>
  <si>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</si>
  <si>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</si>
  <si>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</si>
  <si>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</si>
  <si>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</si>
  <si>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</si>
  <si>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</si>
  <si>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</si>
  <si>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</si>
  <si>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</si>
  <si>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</si>
  <si>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</si>
  <si>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</si>
  <si>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</si>
  <si>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</si>
  <si>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</si>
  <si>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</si>
  <si>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</si>
  <si>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</si>
  <si>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</si>
  <si>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</si>
  <si>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</si>
  <si>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</si>
  <si>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</si>
  <si>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</si>
  <si>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</si>
  <si>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</si>
  <si>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</si>
  <si>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</si>
  <si>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</si>
  <si>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</si>
  <si>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</si>
  <si>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</si>
  <si>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</si>
  <si>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</si>
  <si>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</si>
  <si>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</si>
  <si>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</si>
  <si>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</si>
  <si>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</si>
  <si>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</si>
  <si>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</si>
  <si>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</si>
  <si>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</si>
  <si>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</si>
  <si>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</si>
  <si>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</si>
  <si>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</si>
  <si>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</si>
  <si>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</si>
  <si>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</si>
  <si>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</si>
  <si>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</si>
  <si>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</si>
  <si>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</si>
  <si>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</si>
  <si>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</si>
  <si>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</si>
  <si>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</si>
  <si>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</si>
  <si>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</si>
  <si>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</si>
  <si>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</si>
  <si>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</si>
  <si>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</si>
  <si>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</si>
  <si>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</si>
  <si>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</si>
  <si>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</si>
  <si>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</si>
  <si>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</si>
  <si>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</si>
  <si>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</si>
  <si>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</si>
  <si>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</si>
  <si>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</si>
  <si>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</si>
  <si>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</si>
  <si>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</si>
  <si>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</si>
  <si>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</si>
  <si>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</si>
  <si>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</si>
  <si>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</si>
  <si>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</si>
  <si>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</si>
  <si>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</si>
  <si>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</si>
  <si>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</si>
  <si>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</si>
  <si>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</si>
  <si>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</si>
  <si>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</si>
  <si>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</si>
  <si>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</si>
  <si>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</si>
  <si>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</si>
  <si>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</si>
  <si>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</si>
  <si>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</si>
  <si>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</si>
  <si>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</si>
  <si>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</si>
  <si>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</si>
  <si>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</si>
  <si>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</si>
  <si>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</si>
  <si>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</si>
  <si>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</si>
  <si>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</si>
  <si>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</si>
  <si>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</si>
  <si>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</si>
  <si>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</si>
  <si>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</si>
  <si>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</si>
  <si>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</si>
  <si>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</si>
  <si>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</si>
  <si>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</si>
  <si>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</si>
  <si>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</si>
  <si>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</si>
  <si>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</si>
  <si>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</si>
  <si>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</si>
  <si>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</si>
  <si>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</si>
  <si>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</si>
  <si>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</si>
  <si>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</si>
  <si>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</si>
  <si>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</si>
  <si>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</si>
  <si>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</si>
  <si>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</si>
  <si>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</si>
  <si>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</si>
  <si>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</si>
  <si>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</si>
  <si>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</si>
  <si>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</si>
  <si>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</si>
  <si>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</si>
  <si>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</si>
  <si>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</si>
  <si>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</si>
  <si>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</si>
  <si>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</si>
  <si>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</si>
  <si>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</si>
  <si>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</si>
  <si>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</si>
  <si>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</si>
  <si>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</si>
  <si>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</si>
  <si>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</si>
  <si>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</si>
  <si>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</si>
  <si>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</si>
  <si>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</si>
  <si>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</si>
  <si>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</si>
  <si>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</si>
  <si>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</si>
  <si>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</si>
  <si>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</si>
  <si>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</si>
  <si>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</si>
  <si>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</si>
  <si>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</si>
  <si>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</si>
  <si>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</si>
  <si>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</si>
  <si>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</si>
  <si>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</si>
  <si>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</si>
  <si>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</si>
  <si>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</si>
  <si>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</si>
  <si>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</si>
  <si>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</si>
  <si>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</si>
  <si>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</si>
  <si>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</si>
  <si>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</si>
  <si>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</si>
  <si>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</si>
  <si>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</si>
  <si>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</si>
  <si>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</si>
  <si>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</si>
  <si>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</si>
  <si>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</si>
  <si>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</si>
  <si>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</si>
  <si>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</si>
  <si>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</si>
  <si>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</si>
  <si>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</si>
  <si>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</si>
  <si>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</si>
  <si>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</si>
  <si>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</si>
  <si>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</si>
  <si>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</si>
  <si>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</si>
  <si>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</si>
  <si>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</si>
  <si>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</si>
  <si>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</si>
  <si>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</si>
  <si>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</si>
  <si>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</si>
  <si>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</si>
  <si>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</si>
  <si>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</si>
  <si>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</si>
  <si>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</si>
  <si>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</si>
  <si>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</si>
  <si>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</si>
  <si>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</si>
  <si>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</si>
  <si>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</si>
  <si>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</si>
  <si>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</si>
  <si>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</si>
  <si>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</si>
  <si>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</si>
  <si>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</si>
  <si>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</si>
  <si>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</si>
  <si>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</si>
  <si>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</si>
  <si>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</si>
  <si>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</si>
  <si>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</si>
  <si>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</si>
  <si>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</si>
  <si>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</si>
  <si>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</si>
  <si>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</si>
  <si>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</si>
  <si>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</si>
  <si>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</si>
  <si>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</si>
  <si>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</si>
  <si>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</si>
  <si>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</si>
  <si>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</si>
  <si>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</si>
  <si>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</si>
  <si>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</si>
  <si>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</si>
  <si>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</si>
  <si>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</si>
  <si>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</si>
  <si>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</si>
  <si>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</si>
  <si>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</si>
  <si>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</si>
  <si>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</si>
  <si>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</si>
  <si>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</si>
  <si>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</si>
  <si>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</si>
  <si>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</si>
  <si>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</si>
  <si>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</si>
  <si>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</si>
  <si>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</si>
  <si>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</si>
  <si>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</si>
  <si>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</si>
  <si>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</si>
  <si>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</si>
  <si>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</si>
  <si>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</si>
  <si>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</si>
  <si>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</si>
  <si>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</si>
  <si>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</si>
  <si>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</si>
  <si>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</si>
  <si>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</si>
  <si>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</si>
  <si>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</si>
  <si>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</si>
  <si>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</si>
  <si>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</si>
  <si>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</si>
  <si>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</si>
  <si>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</si>
  <si>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</si>
  <si>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</si>
  <si>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</si>
  <si>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</si>
  <si>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</si>
  <si>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</si>
  <si>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</si>
  <si>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</si>
  <si>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</si>
  <si>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</si>
  <si>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</si>
  <si>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</si>
  <si>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</si>
  <si>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</si>
  <si>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</si>
  <si>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</si>
  <si>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</si>
  <si>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</si>
  <si>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</si>
  <si>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</si>
  <si>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</si>
  <si>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</si>
  <si>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</si>
  <si>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</si>
  <si>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</si>
  <si>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</si>
  <si>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</si>
  <si>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</si>
  <si>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</si>
  <si>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</si>
  <si>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</si>
  <si>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</si>
  <si>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</si>
  <si>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</si>
  <si>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</si>
  <si>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</si>
  <si>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</si>
  <si>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</si>
  <si>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</si>
  <si>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</si>
  <si>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</si>
  <si>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</si>
  <si>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</si>
  <si>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</si>
  <si>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</si>
  <si>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</si>
  <si>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</si>
  <si>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</si>
  <si>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</si>
  <si>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</si>
  <si>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</si>
  <si>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</si>
  <si>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</si>
  <si>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</si>
  <si>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</si>
  <si>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</si>
  <si>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</si>
  <si>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</si>
  <si>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</si>
  <si>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</si>
  <si>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</si>
  <si>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</si>
  <si>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</si>
  <si>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</si>
  <si>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</si>
  <si>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</si>
  <si>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</si>
  <si>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</si>
  <si>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</si>
  <si>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</si>
  <si>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</si>
  <si>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</si>
  <si>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</si>
  <si>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</si>
  <si>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</si>
  <si>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</si>
  <si>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</si>
  <si>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</si>
  <si>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</si>
  <si>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</si>
  <si>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</si>
  <si>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</si>
  <si>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</si>
  <si>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</si>
  <si>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</si>
  <si>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</si>
  <si>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</si>
  <si>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</si>
  <si>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</si>
  <si>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</si>
  <si>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</si>
  <si>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</si>
  <si>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</si>
  <si>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</si>
  <si>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</si>
  <si>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</si>
  <si>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</si>
  <si>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</si>
  <si>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</si>
  <si>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</si>
  <si>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</si>
  <si>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</si>
  <si>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</si>
  <si>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</si>
  <si>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</si>
  <si>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</si>
  <si>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</si>
  <si>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</si>
  <si>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</si>
  <si>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</si>
  <si>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</si>
  <si>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</si>
  <si>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</si>
  <si>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</si>
  <si>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</si>
  <si>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</si>
  <si>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</si>
  <si>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</si>
  <si>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</si>
  <si>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</si>
  <si>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</si>
  <si>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</si>
  <si>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</si>
  <si>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</si>
  <si>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</si>
  <si>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</si>
  <si>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</si>
  <si>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</si>
  <si>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</si>
  <si>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</si>
  <si>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</si>
  <si>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</si>
  <si>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</si>
  <si>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</si>
  <si>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</si>
  <si>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</si>
  <si>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</si>
  <si>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</si>
  <si>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</si>
  <si>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</si>
  <si>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</si>
  <si>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</si>
  <si>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</si>
  <si>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</si>
  <si>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</si>
  <si>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</si>
  <si>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</si>
  <si>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</si>
  <si>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</si>
  <si>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</si>
  <si>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</si>
  <si>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</si>
  <si>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</si>
  <si>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</si>
  <si>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</si>
  <si>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</si>
  <si>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</si>
  <si>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</si>
  <si>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</si>
  <si>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</si>
  <si>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</si>
  <si>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</si>
  <si>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</si>
  <si>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</si>
  <si>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</si>
  <si>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</si>
  <si>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</si>
  <si>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</si>
  <si>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</si>
  <si>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</si>
  <si>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</si>
  <si>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</si>
  <si>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</si>
  <si>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</si>
  <si>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</si>
  <si>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</si>
  <si>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</si>
  <si>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</si>
  <si>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</si>
  <si>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</si>
  <si>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</si>
  <si>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</si>
  <si>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</si>
  <si>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</si>
  <si>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</si>
  <si>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</si>
  <si>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</si>
  <si>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</si>
  <si>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</si>
  <si>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</si>
  <si>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</si>
  <si>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</si>
  <si>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</si>
  <si>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</si>
  <si>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</si>
  <si>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</si>
  <si>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</si>
  <si>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</si>
  <si>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</si>
  <si>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</si>
  <si>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</si>
  <si>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</si>
  <si>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</si>
  <si>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</si>
  <si>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</si>
  <si>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</si>
  <si>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</si>
  <si>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</si>
  <si>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</si>
  <si>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</si>
  <si>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</si>
  <si>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</si>
  <si>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</si>
  <si>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</si>
  <si>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</si>
  <si>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</si>
  <si>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</si>
  <si>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</si>
  <si>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</si>
  <si>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</si>
  <si>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</si>
  <si>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</si>
  <si>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</si>
  <si>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</si>
  <si>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</si>
  <si>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</si>
  <si>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</si>
  <si>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</si>
  <si>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</si>
  <si>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</si>
  <si>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</si>
  <si>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</si>
  <si>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</si>
  <si>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</si>
  <si>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</si>
  <si>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</si>
  <si>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</si>
  <si>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</si>
  <si>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</si>
  <si>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</si>
  <si>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</si>
  <si>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</si>
  <si>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</si>
  <si>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</si>
  <si>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</si>
  <si>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</si>
  <si>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</si>
  <si>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</si>
  <si>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</si>
  <si>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</si>
  <si>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</si>
  <si>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</si>
  <si>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</si>
  <si>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</si>
  <si>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</si>
  <si>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</si>
  <si>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</si>
  <si>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</si>
  <si>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</si>
  <si>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</si>
  <si>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</si>
  <si>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</si>
  <si>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</si>
  <si>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</si>
  <si>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</si>
  <si>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</si>
  <si>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</si>
  <si>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</si>
  <si>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</si>
  <si>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</si>
  <si>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</si>
  <si>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</si>
  <si>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</si>
  <si>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</si>
  <si>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</si>
  <si>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</si>
  <si>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</si>
  <si>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</si>
  <si>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</si>
  <si>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</si>
  <si>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</si>
  <si>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</si>
  <si>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</si>
  <si>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</si>
  <si>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</si>
  <si>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</si>
  <si>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</si>
  <si>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</si>
  <si>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</si>
  <si>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</si>
  <si>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</si>
  <si>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</si>
  <si>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</si>
  <si>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</si>
  <si>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</si>
  <si>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</si>
  <si>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</si>
  <si>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</si>
  <si>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</si>
  <si>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</si>
  <si>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</si>
  <si>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</si>
  <si>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</si>
  <si>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</si>
  <si>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</si>
  <si>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</si>
  <si>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</si>
  <si>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</si>
  <si>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</si>
  <si>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</si>
  <si>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</si>
  <si>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</si>
  <si>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</si>
  <si>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</si>
  <si>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</si>
  <si>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</si>
  <si>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</si>
  <si>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</si>
  <si>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</si>
  <si>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</si>
  <si>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</si>
  <si>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</si>
  <si>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</si>
  <si>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</si>
  <si>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</si>
  <si>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</si>
  <si>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</si>
  <si>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</si>
  <si>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</si>
  <si>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</si>
  <si>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</si>
  <si>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</si>
  <si>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</si>
  <si>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</si>
  <si>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</si>
  <si>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</si>
  <si>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</si>
  <si>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</si>
  <si>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</si>
  <si>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</si>
  <si>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</si>
  <si>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</si>
  <si>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</si>
  <si>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</si>
  <si>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</si>
  <si>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</si>
  <si>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</si>
  <si>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</si>
  <si>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</si>
  <si>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</si>
  <si>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</si>
  <si>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</si>
  <si>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</si>
  <si>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</si>
  <si>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</si>
  <si>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</si>
  <si>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</si>
  <si>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</si>
  <si>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</si>
  <si>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</si>
  <si>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</si>
  <si>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</si>
  <si>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</si>
  <si>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</si>
  <si>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</si>
  <si>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</si>
  <si>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</si>
  <si>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</si>
  <si>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</si>
  <si>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</si>
  <si>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</si>
  <si>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</si>
  <si>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</si>
  <si>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</si>
  <si>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</si>
  <si>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</si>
  <si>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</si>
  <si>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</si>
  <si>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</si>
  <si>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</si>
  <si>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</si>
  <si>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</si>
  <si>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</si>
  <si>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</si>
  <si>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</si>
  <si>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</si>
  <si>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</si>
  <si>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</si>
  <si>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</si>
  <si>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</si>
  <si>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</si>
  <si>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</si>
  <si>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</si>
  <si>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</si>
  <si>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</si>
  <si>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</si>
  <si>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</si>
  <si>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</si>
  <si>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</si>
  <si>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</si>
  <si>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</si>
  <si>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</si>
  <si>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</si>
  <si>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</si>
  <si>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</si>
  <si>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</si>
  <si>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</si>
  <si>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</si>
  <si>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</si>
  <si>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</si>
  <si>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</si>
  <si>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</si>
  <si>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</si>
  <si>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</si>
  <si>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</si>
  <si>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</si>
  <si>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</si>
  <si>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</si>
  <si>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</si>
  <si>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</si>
  <si>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</si>
  <si>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</si>
  <si>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</si>
  <si>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</si>
  <si>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</si>
  <si>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</si>
  <si>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</si>
  <si>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</si>
  <si>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</si>
  <si>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</si>
  <si>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</si>
  <si>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</si>
  <si>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</si>
  <si>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</si>
  <si>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</si>
  <si>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</si>
  <si>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</si>
  <si>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</si>
  <si>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</si>
  <si>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</si>
  <si>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</si>
  <si>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</si>
  <si>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</si>
  <si>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</si>
  <si>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</si>
  <si>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</si>
  <si>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</si>
  <si>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</si>
  <si>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</si>
  <si>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</si>
  <si>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</si>
  <si>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</si>
  <si>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</si>
  <si>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</si>
  <si>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</si>
  <si>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</si>
  <si>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</si>
  <si>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</si>
  <si>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</si>
  <si>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</si>
  <si>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</si>
  <si>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</si>
  <si>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</si>
  <si>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</si>
  <si>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</si>
  <si>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</si>
  <si>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</si>
  <si>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</si>
  <si>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</si>
  <si>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</si>
  <si>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</si>
  <si>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</si>
  <si>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</si>
  <si>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</si>
  <si>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</si>
  <si>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</si>
  <si>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</si>
  <si>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</si>
  <si>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</si>
  <si>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</si>
  <si>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</si>
  <si>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</si>
  <si>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</si>
  <si>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</si>
  <si>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</si>
  <si>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</si>
  <si>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</si>
  <si>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</si>
  <si>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</si>
  <si>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</si>
  <si>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</si>
  <si>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</si>
  <si>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</si>
  <si>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</si>
  <si>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</si>
  <si>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</si>
  <si>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</si>
  <si>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</si>
  <si>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</si>
  <si>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</si>
  <si>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</si>
  <si>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</si>
  <si>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</si>
  <si>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</si>
  <si>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</si>
  <si>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</si>
  <si>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</si>
  <si>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</si>
  <si>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</si>
  <si>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</si>
  <si>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</si>
  <si>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</si>
  <si>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</si>
  <si>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</si>
  <si>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</si>
  <si>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</si>
  <si>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</si>
  <si>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</si>
  <si>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</si>
  <si>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</si>
  <si>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</si>
  <si>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</si>
  <si>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</si>
  <si>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</si>
  <si>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</si>
  <si>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</si>
  <si>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</si>
  <si>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</si>
  <si>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</si>
  <si>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</si>
  <si>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</si>
  <si>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</si>
  <si>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</si>
  <si>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</si>
  <si>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</si>
  <si>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</si>
  <si>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</si>
  <si>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</si>
  <si>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</si>
  <si>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</si>
  <si>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</si>
  <si>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</si>
  <si>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</si>
  <si>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</si>
  <si>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</si>
  <si>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</si>
  <si>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</si>
  <si>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</si>
  <si>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</si>
  <si>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</si>
  <si>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</si>
  <si>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</si>
  <si>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</si>
  <si>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</si>
  <si>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</si>
  <si>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</si>
  <si>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</si>
  <si>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</si>
  <si>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</si>
  <si>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</si>
  <si>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</si>
  <si>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</si>
  <si>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</si>
  <si>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</si>
  <si>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</si>
  <si>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</si>
  <si>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</si>
  <si>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</si>
  <si>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</si>
  <si>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</si>
  <si>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</si>
  <si>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</si>
  <si>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</si>
  <si>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</si>
  <si>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</si>
  <si>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</si>
  <si>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</si>
  <si>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</si>
  <si>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</si>
  <si>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</si>
  <si>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</si>
  <si>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</si>
  <si>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</si>
  <si>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</si>
  <si>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</si>
  <si>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</si>
  <si>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</si>
  <si>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</si>
  <si>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</si>
  <si>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</si>
  <si>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</si>
  <si>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</si>
  <si>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</si>
  <si>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</si>
  <si>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</si>
  <si>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</si>
  <si>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</si>
  <si>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</si>
  <si>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</si>
  <si>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</si>
  <si>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</si>
  <si>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</si>
  <si>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</si>
  <si>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</si>
  <si>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</si>
  <si>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</si>
  <si>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</si>
  <si>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</si>
  <si>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</si>
  <si>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</si>
  <si>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</si>
  <si>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</si>
  <si>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</si>
  <si>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</si>
  <si>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</si>
  <si>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</si>
  <si>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</si>
  <si>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</si>
  <si>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</si>
  <si>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</si>
  <si>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</si>
  <si>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</si>
  <si>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</si>
  <si>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</si>
  <si>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</si>
  <si>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</si>
  <si>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</si>
  <si>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</si>
  <si>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</si>
  <si>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</si>
  <si>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</si>
  <si>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</si>
  <si>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</si>
  <si>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</si>
  <si>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</si>
  <si>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</si>
  <si>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</si>
  <si>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</si>
  <si>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</si>
  <si>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</si>
  <si>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</si>
  <si>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</si>
  <si>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</si>
  <si>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</si>
  <si>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</si>
  <si>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</si>
  <si>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</si>
  <si>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</si>
  <si>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</si>
  <si>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</si>
  <si>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</si>
  <si>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</si>
  <si>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</si>
  <si>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</si>
  <si>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</si>
  <si>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</si>
  <si>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</si>
  <si>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</si>
  <si>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</si>
  <si>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</si>
  <si>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</si>
  <si>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</si>
  <si>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</si>
  <si>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</si>
  <si>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</si>
  <si>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</si>
  <si>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</si>
  <si>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</si>
  <si>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</si>
  <si>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</si>
  <si>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</si>
  <si>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</si>
  <si>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</si>
  <si>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</si>
  <si>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</si>
  <si>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</si>
  <si>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</si>
  <si>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</si>
  <si>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</si>
  <si>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</si>
  <si>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</si>
  <si>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</si>
  <si>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</si>
  <si>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</si>
  <si>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</si>
  <si>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</si>
  <si>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</si>
  <si>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</si>
  <si>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</si>
  <si>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</si>
  <si>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</si>
  <si>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</si>
  <si>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</si>
  <si>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</si>
  <si>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</si>
  <si>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</si>
  <si>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</si>
  <si>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</si>
  <si>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</si>
  <si>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</si>
  <si>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</si>
  <si>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</si>
  <si>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</si>
  <si>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</si>
  <si>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</si>
  <si>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</si>
  <si>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</si>
  <si>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</si>
  <si>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</si>
  <si>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</si>
  <si>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</si>
  <si>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</si>
  <si>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</si>
  <si>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</si>
  <si>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</si>
  <si>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</si>
  <si>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</si>
  <si>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</si>
  <si>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</si>
  <si>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</si>
  <si>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</si>
  <si>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</si>
  <si>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</si>
  <si>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</si>
  <si>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</si>
  <si>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</si>
  <si>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</si>
  <si>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</si>
  <si>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</si>
  <si>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</si>
  <si>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</si>
  <si>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</si>
  <si>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</si>
  <si>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</si>
  <si>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</si>
  <si>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</si>
  <si>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</si>
  <si>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</si>
  <si>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</si>
  <si>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</si>
  <si>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</si>
  <si>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</si>
  <si>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</si>
  <si>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</si>
  <si>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</si>
  <si>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</si>
  <si>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</si>
  <si>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</si>
  <si>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</si>
  <si>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</si>
  <si>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</si>
  <si>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</si>
  <si>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</si>
  <si>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</si>
  <si>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</si>
  <si>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</si>
  <si>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</si>
  <si>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</si>
  <si>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</si>
  <si>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</si>
  <si>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</si>
  <si>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</si>
  <si>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</si>
  <si>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</si>
  <si>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</si>
  <si>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</si>
  <si>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</si>
  <si>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</si>
  <si>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</si>
  <si>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</si>
  <si>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</si>
  <si>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</si>
  <si>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</si>
  <si>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</si>
  <si>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</si>
  <si>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</si>
  <si>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</si>
  <si>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</si>
  <si>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</si>
  <si>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</si>
  <si>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</si>
  <si>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</si>
  <si>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</si>
  <si>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</si>
  <si>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</si>
  <si>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</si>
  <si>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</si>
  <si>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</si>
  <si>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</si>
  <si>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</si>
  <si>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</si>
  <si>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</si>
  <si>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</si>
  <si>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</si>
  <si>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</si>
  <si>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</si>
  <si>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</si>
  <si>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</si>
  <si>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</si>
  <si>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</si>
  <si>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</si>
  <si>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</si>
  <si>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</si>
  <si>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</si>
  <si>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</si>
  <si>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</si>
  <si>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</si>
  <si>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</si>
  <si>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</si>
  <si>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</si>
  <si>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</si>
  <si>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</si>
  <si>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</si>
  <si>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</si>
  <si>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</si>
  <si>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</si>
  <si>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</si>
  <si>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</si>
  <si>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</si>
  <si>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</si>
  <si>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</si>
  <si>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</si>
  <si>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</si>
  <si>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</si>
  <si>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</si>
  <si>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</si>
  <si>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</si>
  <si>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</si>
  <si>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</si>
  <si>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</si>
  <si>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</si>
  <si>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</si>
  <si>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</si>
  <si>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</si>
  <si>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</si>
  <si>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</si>
  <si>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</si>
  <si>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</si>
  <si>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</si>
  <si>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</si>
  <si>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</si>
  <si>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</si>
  <si>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</si>
  <si>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</si>
  <si>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</si>
  <si>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</si>
  <si>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</si>
  <si>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</si>
  <si>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</si>
  <si>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</si>
  <si>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</si>
  <si>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</si>
  <si>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</si>
  <si>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</si>
  <si>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</si>
  <si>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</si>
  <si>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</si>
  <si>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</si>
  <si>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</si>
  <si>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</si>
  <si>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</si>
  <si>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</si>
  <si>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</si>
  <si>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</si>
  <si>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</si>
  <si>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</si>
  <si>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</si>
  <si>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</si>
  <si>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</si>
  <si>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</si>
  <si>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</si>
  <si>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</si>
  <si>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</si>
  <si>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</si>
  <si>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</si>
  <si>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</si>
  <si>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</si>
  <si>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</si>
  <si>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</si>
  <si>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</si>
  <si>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</si>
  <si>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</si>
  <si>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</si>
  <si>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</si>
  <si>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</si>
  <si>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</si>
  <si>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</si>
  <si>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</si>
  <si>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</si>
  <si>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</si>
  <si>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</si>
  <si>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</si>
  <si>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</si>
  <si>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</si>
  <si>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</si>
  <si>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</si>
  <si>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</si>
  <si>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</si>
  <si>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</si>
  <si>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</si>
  <si>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</si>
  <si>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</si>
  <si>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</si>
  <si>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</si>
  <si>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</si>
  <si>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</si>
  <si>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</si>
  <si>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</si>
  <si>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</si>
  <si>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</si>
  <si>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</si>
  <si>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</si>
  <si>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</si>
  <si>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</si>
  <si>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</si>
  <si>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</si>
  <si>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</si>
  <si>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</si>
  <si>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</si>
  <si>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</si>
  <si>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</si>
  <si>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</si>
  <si>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</si>
  <si>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</si>
  <si>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</si>
  <si>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</si>
  <si>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</si>
  <si>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</si>
  <si>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</si>
  <si>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</si>
  <si>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</si>
  <si>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</si>
  <si>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</si>
  <si>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</si>
  <si>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</si>
  <si>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</si>
  <si>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</si>
  <si>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</si>
  <si>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</si>
  <si>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</si>
  <si>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</si>
  <si>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</si>
  <si>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</si>
  <si>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</si>
  <si>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</si>
  <si>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</si>
  <si>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</si>
  <si>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</si>
  <si>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</si>
  <si>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</si>
  <si>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</si>
  <si>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</si>
  <si>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</si>
  <si>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</si>
  <si>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</si>
  <si>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</si>
  <si>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</si>
  <si>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</si>
  <si>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</si>
  <si>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</si>
  <si>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</si>
  <si>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</si>
  <si>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</si>
  <si>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</si>
  <si>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</si>
  <si>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</si>
  <si>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</si>
  <si>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</si>
  <si>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</si>
  <si>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</si>
  <si>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</si>
  <si>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</si>
  <si>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</si>
  <si>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</si>
  <si>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</si>
  <si>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</si>
  <si>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</si>
  <si>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</si>
  <si>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</si>
  <si>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</si>
  <si>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</si>
  <si>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</si>
  <si>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</si>
  <si>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</si>
  <si>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</si>
  <si>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</si>
  <si>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</si>
  <si>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</si>
  <si>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</si>
  <si>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</si>
  <si>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</si>
  <si>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</si>
  <si>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</si>
  <si>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</si>
  <si>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</si>
  <si>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</si>
  <si>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</si>
  <si>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</si>
  <si>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</si>
  <si>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</si>
  <si>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</si>
  <si>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</si>
  <si>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</si>
  <si>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</si>
  <si>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</si>
  <si>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</si>
  <si>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</si>
  <si>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</si>
  <si>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</si>
  <si>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</si>
  <si>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</si>
  <si>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</si>
  <si>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</si>
  <si>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</si>
  <si>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</si>
  <si>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</si>
  <si>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</si>
  <si>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</si>
  <si>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</si>
  <si>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</si>
  <si>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</si>
  <si>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</si>
  <si>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</si>
  <si>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</si>
  <si>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</si>
  <si>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</si>
  <si>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</si>
  <si>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</si>
  <si>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</si>
  <si>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</si>
  <si>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</si>
  <si>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</si>
  <si>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</si>
  <si>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</si>
  <si>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</si>
  <si>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</si>
  <si>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</si>
  <si>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</si>
  <si>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</si>
  <si>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</si>
  <si>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</si>
  <si>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</si>
  <si>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</si>
  <si>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</si>
  <si>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</si>
  <si>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</si>
  <si>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</si>
  <si>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</si>
  <si>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</si>
  <si>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</si>
  <si>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</si>
  <si>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</si>
  <si>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</si>
  <si>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</si>
  <si>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</si>
  <si>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</si>
  <si>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</si>
  <si>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</si>
  <si>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</si>
  <si>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</si>
  <si>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</si>
  <si>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</si>
  <si>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</si>
  <si>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</si>
  <si>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</si>
  <si>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</si>
  <si>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</si>
  <si>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</si>
  <si>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</si>
  <si>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</si>
  <si>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</si>
  <si>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</si>
  <si>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</si>
  <si>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</si>
  <si>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</si>
  <si>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</si>
  <si>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</si>
  <si>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</si>
  <si>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</si>
  <si>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</si>
  <si>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</si>
  <si>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</si>
  <si>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</si>
  <si>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</si>
  <si>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</si>
  <si>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</si>
  <si>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</si>
  <si>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</si>
  <si>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</si>
  <si>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</si>
  <si>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</si>
  <si>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</si>
  <si>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</si>
  <si>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</si>
  <si>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</si>
  <si>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</si>
  <si>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</si>
  <si>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</si>
  <si>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</si>
  <si>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</si>
  <si>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</si>
  <si>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</si>
  <si>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</si>
  <si>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</si>
  <si>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</si>
  <si>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</si>
  <si>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</si>
  <si>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</si>
  <si>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</si>
  <si>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</si>
  <si>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</si>
  <si>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</si>
  <si>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</si>
  <si>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</si>
  <si>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</si>
  <si>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</si>
  <si>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</si>
  <si>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</si>
  <si>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</si>
  <si>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</si>
  <si>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</si>
  <si>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</si>
  <si>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</si>
  <si>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</si>
  <si>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</si>
  <si>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</si>
  <si>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</si>
  <si>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</si>
  <si>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</si>
  <si>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</si>
  <si>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</si>
  <si>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</si>
  <si>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</si>
  <si>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</si>
  <si>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</si>
  <si>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</si>
  <si>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</si>
  <si>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</si>
  <si>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</si>
  <si>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</si>
  <si>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</si>
  <si>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</si>
  <si>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</si>
  <si>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</si>
  <si>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</si>
  <si>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</si>
  <si>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</si>
  <si>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</si>
  <si>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</si>
  <si>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</si>
  <si>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</si>
  <si>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</si>
  <si>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</si>
  <si>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</si>
  <si>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</si>
  <si>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</si>
  <si>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</si>
  <si>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</si>
  <si>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</si>
  <si>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</si>
  <si>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</si>
  <si>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</si>
  <si>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</si>
  <si>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</si>
  <si>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</si>
  <si>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</si>
  <si>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</si>
  <si>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</si>
  <si>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</si>
  <si>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</si>
  <si>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</si>
  <si>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</si>
  <si>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</si>
  <si>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</si>
  <si>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</si>
  <si>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</si>
  <si>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</si>
  <si>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</si>
  <si>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</si>
  <si>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</si>
  <si>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</si>
  <si>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</si>
  <si>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</si>
  <si>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</si>
  <si>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</si>
  <si>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</si>
  <si>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</si>
  <si>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</si>
  <si>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</si>
  <si>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</si>
  <si>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</si>
  <si>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</si>
  <si>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</si>
  <si>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</si>
  <si>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</si>
  <si>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</si>
  <si>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</si>
  <si>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</si>
  <si>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</si>
  <si>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</si>
  <si>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</si>
  <si>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</si>
  <si>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</si>
  <si>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</si>
  <si>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</si>
  <si>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</si>
  <si>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</si>
  <si>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</si>
  <si>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</si>
  <si>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</si>
  <si>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</si>
  <si>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</si>
  <si>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</si>
  <si>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</si>
  <si>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</si>
  <si>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</si>
  <si>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</si>
  <si>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</si>
  <si>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</si>
  <si>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</si>
  <si>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</si>
  <si>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</si>
  <si>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</si>
  <si>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</si>
  <si>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</si>
  <si>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</si>
  <si>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</si>
  <si>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</si>
  <si>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</si>
  <si>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</si>
  <si>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</si>
  <si>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</si>
  <si>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</si>
  <si>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</si>
  <si>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</si>
  <si>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</si>
  <si>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</si>
  <si>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</si>
  <si>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</si>
  <si>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</si>
  <si>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</si>
  <si>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</si>
  <si>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</si>
  <si>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</si>
  <si>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</si>
  <si>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</si>
  <si>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</si>
  <si>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</si>
  <si>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</si>
  <si>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</si>
  <si>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</si>
  <si>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</si>
  <si>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</si>
  <si>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</si>
  <si>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</si>
  <si>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</si>
  <si>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</si>
  <si>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</si>
  <si>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</si>
  <si>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</si>
  <si>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</si>
  <si>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</si>
  <si>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</si>
  <si>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</si>
  <si>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</si>
  <si>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</si>
  <si>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</si>
  <si>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</si>
  <si>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</si>
  <si>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</si>
  <si>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</si>
  <si>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</si>
  <si>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</si>
  <si>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</si>
  <si>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</si>
  <si>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</si>
  <si>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</si>
  <si>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</si>
  <si>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</si>
  <si>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</si>
  <si>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</si>
  <si>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</si>
  <si>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</si>
  <si>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</si>
  <si>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</si>
  <si>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</si>
  <si>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</si>
  <si>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</si>
  <si>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</si>
  <si>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</si>
  <si>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</si>
  <si>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</si>
  <si>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</si>
  <si>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</si>
  <si>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</si>
  <si>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</si>
  <si>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</si>
  <si>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</si>
  <si>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</si>
  <si>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</si>
  <si>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</si>
  <si>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</si>
  <si>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</si>
  <si>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</si>
  <si>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</si>
  <si>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</si>
  <si>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</si>
  <si>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</si>
  <si>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</si>
  <si>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</si>
  <si>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</si>
  <si>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</si>
  <si>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</si>
  <si>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</si>
  <si>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</si>
  <si>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</si>
  <si>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</si>
  <si>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</si>
  <si>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</si>
  <si>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</si>
  <si>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</si>
  <si>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</si>
  <si>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</si>
  <si>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</si>
  <si>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</si>
  <si>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</si>
  <si>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</si>
  <si>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</si>
  <si>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</si>
  <si>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</si>
  <si>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</si>
  <si>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</si>
  <si>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</si>
  <si>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</si>
  <si>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</si>
  <si>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</si>
  <si>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</si>
  <si>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</si>
  <si>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</si>
  <si>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</si>
  <si>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</si>
  <si>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</si>
  <si>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</si>
  <si>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</si>
  <si>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</si>
  <si>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</si>
  <si>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</si>
  <si>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</si>
  <si>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</si>
  <si>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</si>
  <si>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</si>
  <si>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</si>
  <si>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</si>
  <si>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</si>
  <si>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</si>
  <si>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</si>
  <si>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</si>
  <si>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</si>
  <si>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</si>
  <si>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</si>
  <si>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</si>
  <si>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</si>
  <si>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</si>
  <si>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</si>
  <si>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</si>
  <si>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</si>
  <si>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</si>
  <si>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</si>
  <si>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</si>
  <si>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</si>
  <si>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</si>
  <si>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</si>
  <si>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</si>
  <si>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</si>
  <si>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</si>
  <si>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</si>
  <si>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</si>
  <si>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</si>
  <si>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</si>
  <si>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</si>
  <si>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</si>
  <si>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</si>
  <si>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</si>
  <si>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</si>
  <si>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</si>
  <si>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</si>
  <si>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</si>
  <si>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</si>
  <si>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</si>
  <si>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</si>
  <si>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</si>
  <si>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</si>
  <si>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</si>
  <si>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</si>
  <si>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</si>
  <si>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</si>
  <si>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</si>
  <si>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</si>
  <si>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</si>
  <si>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</si>
  <si>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</si>
  <si>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</si>
  <si>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</si>
  <si>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</si>
  <si>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</si>
  <si>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</si>
  <si>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</si>
  <si>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</si>
  <si>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</si>
  <si>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</si>
  <si>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</si>
  <si>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</si>
  <si>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</si>
  <si>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</si>
  <si>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</si>
  <si>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</si>
  <si>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</si>
  <si>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</si>
  <si>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</si>
  <si>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</si>
  <si>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</si>
  <si>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</si>
  <si>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</si>
  <si>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</si>
  <si>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</si>
  <si>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</si>
  <si>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</si>
  <si>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</si>
  <si>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</si>
  <si>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</si>
  <si>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</si>
  <si>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</si>
  <si>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</si>
  <si>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</si>
  <si>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</si>
  <si>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</si>
  <si>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</si>
  <si>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</si>
  <si>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</si>
  <si>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</si>
  <si>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</si>
  <si>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</si>
  <si>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</si>
  <si>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</si>
  <si>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</si>
  <si>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</si>
  <si>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</si>
  <si>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</si>
  <si>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</si>
  <si>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</si>
  <si>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</si>
  <si>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</si>
  <si>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</si>
  <si>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</si>
  <si>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</si>
  <si>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</si>
  <si>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</si>
  <si>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</si>
  <si>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</si>
  <si>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</si>
  <si>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</si>
  <si>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</si>
  <si>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</si>
  <si>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</si>
  <si>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</si>
  <si>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</si>
  <si>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</si>
  <si>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</si>
  <si>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</si>
  <si>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</si>
  <si>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</si>
  <si>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</si>
  <si>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</si>
  <si>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</si>
  <si>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</si>
  <si>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</si>
  <si>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</si>
  <si>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</si>
  <si>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</si>
  <si>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</si>
  <si>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</si>
  <si>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</si>
  <si>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</si>
  <si>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</si>
  <si>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</si>
  <si>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</si>
  <si>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</si>
  <si>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</si>
  <si>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</si>
  <si>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</si>
  <si>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</si>
  <si>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</si>
  <si>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</si>
  <si>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</si>
  <si>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</si>
  <si>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</si>
  <si>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</si>
  <si>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</si>
  <si>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</si>
  <si>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</si>
  <si>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</si>
  <si>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</si>
  <si>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</si>
  <si>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</si>
  <si>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</si>
  <si>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</si>
  <si>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</si>
  <si>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</si>
  <si>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</si>
  <si>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</si>
  <si>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</si>
  <si>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</si>
  <si>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</si>
  <si>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</si>
  <si>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</si>
  <si>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</si>
  <si>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</si>
  <si>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</si>
  <si>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</si>
  <si>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</si>
  <si>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</si>
  <si>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</si>
  <si>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</si>
  <si>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</si>
  <si>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</si>
  <si>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</si>
  <si>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</si>
  <si>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</si>
  <si>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</si>
  <si>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</si>
  <si>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</si>
  <si>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</si>
  <si>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</si>
  <si>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</si>
  <si>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</si>
  <si>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</si>
  <si>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</si>
  <si>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</si>
  <si>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</si>
  <si>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</si>
  <si>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</si>
  <si>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</si>
  <si>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</si>
  <si>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</si>
  <si>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</si>
  <si>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</si>
  <si>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</si>
  <si>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</si>
  <si>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</si>
  <si>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</si>
  <si>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</si>
  <si>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</si>
  <si>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</si>
  <si>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</si>
  <si>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</si>
  <si>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</si>
  <si>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</si>
  <si>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</si>
  <si>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</si>
  <si>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</si>
  <si>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</si>
  <si>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</si>
  <si>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</si>
  <si>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</si>
  <si>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</si>
  <si>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</si>
  <si>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</si>
  <si>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</si>
  <si>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</si>
  <si>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</si>
  <si>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</si>
  <si>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</si>
  <si>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</si>
  <si>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</si>
  <si>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</si>
  <si>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</si>
  <si>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</si>
  <si>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</si>
  <si>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</si>
  <si>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</si>
  <si>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</si>
  <si>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</si>
  <si>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</si>
  <si>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</si>
  <si>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</si>
  <si>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</si>
  <si>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</si>
  <si>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</si>
  <si>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</si>
  <si>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</si>
  <si>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</si>
  <si>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</si>
  <si>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</si>
  <si>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</si>
  <si>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</si>
  <si>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</si>
  <si>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</si>
  <si>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</si>
  <si>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</si>
  <si>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</si>
  <si>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</si>
  <si>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</si>
  <si>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</si>
  <si>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</si>
  <si>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</si>
  <si>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</si>
  <si>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</si>
  <si>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</si>
  <si>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</si>
  <si>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</si>
  <si>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</si>
  <si>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</si>
  <si>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</si>
  <si>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</si>
  <si>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</si>
  <si>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</si>
  <si>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</si>
  <si>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</si>
  <si>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</si>
  <si>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</si>
  <si>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</si>
  <si>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</si>
  <si>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</si>
  <si>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</si>
  <si>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</si>
  <si>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</si>
  <si>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</si>
  <si>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</si>
  <si>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</si>
  <si>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</si>
  <si>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</si>
  <si>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</si>
  <si>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</si>
  <si>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</si>
  <si>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</si>
  <si>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</si>
  <si>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</si>
  <si>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</si>
  <si>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</si>
  <si>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</si>
  <si>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</si>
  <si>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</si>
  <si>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</si>
  <si>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</si>
  <si>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</si>
  <si>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</si>
  <si>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</si>
  <si>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</si>
  <si>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</si>
  <si>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</si>
  <si>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</si>
  <si>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</si>
  <si>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</si>
  <si>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</si>
  <si>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</si>
  <si>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</si>
  <si>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</si>
  <si>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</si>
  <si>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</si>
  <si>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</si>
  <si>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</si>
  <si>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</si>
  <si>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</si>
  <si>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</si>
  <si>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</si>
  <si>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</si>
  <si>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</si>
  <si>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</si>
  <si>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</si>
  <si>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</si>
  <si>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</si>
  <si>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</si>
  <si>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</si>
  <si>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</si>
  <si>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</si>
  <si>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</si>
  <si>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</si>
  <si>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</si>
  <si>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</si>
  <si>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</si>
  <si>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</si>
  <si>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</si>
  <si>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</si>
  <si>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</si>
  <si>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</si>
  <si>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</si>
  <si>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</si>
  <si>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</si>
  <si>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</si>
  <si>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</si>
  <si>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</si>
  <si>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</si>
  <si>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</si>
  <si>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</si>
  <si>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</si>
  <si>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</si>
  <si>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</si>
  <si>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</si>
  <si>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</si>
  <si>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</si>
  <si>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</si>
  <si>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</si>
  <si>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</si>
  <si>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</si>
  <si>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</si>
  <si>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</si>
  <si>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</si>
  <si>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</si>
  <si>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</si>
  <si>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</si>
  <si>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</si>
  <si>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</si>
  <si>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</si>
  <si>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</si>
  <si>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</si>
  <si>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</si>
  <si>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</si>
  <si>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</si>
  <si>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</si>
  <si>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</si>
  <si>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</si>
  <si>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</si>
  <si>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</si>
  <si>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</si>
  <si>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</si>
  <si>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</si>
  <si>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</si>
  <si>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</si>
  <si>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</si>
  <si>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</si>
  <si>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</si>
  <si>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</si>
  <si>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</si>
  <si>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</si>
  <si>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</si>
  <si>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</si>
  <si>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</si>
  <si>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</si>
  <si>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</si>
  <si>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</si>
  <si>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</si>
  <si>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</si>
  <si>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</si>
  <si>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</si>
  <si>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</si>
  <si>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</si>
  <si>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</si>
  <si>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</si>
  <si>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</si>
  <si>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</si>
  <si>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</si>
  <si>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</si>
  <si>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</si>
  <si>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</si>
  <si>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</si>
  <si>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</si>
  <si>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</si>
  <si>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</si>
  <si>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</si>
  <si>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</si>
  <si>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</si>
  <si>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</si>
  <si>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</si>
  <si>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</si>
  <si>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</si>
  <si>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</si>
  <si>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</si>
  <si>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</si>
  <si>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</si>
  <si>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</si>
  <si>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</si>
  <si>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</si>
  <si>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</si>
  <si>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</si>
  <si>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</si>
  <si>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</si>
  <si>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</si>
  <si>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</si>
  <si>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</si>
  <si>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</si>
  <si>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</si>
  <si>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</si>
  <si>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</si>
  <si>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</si>
  <si>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</si>
  <si>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</si>
  <si>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</si>
  <si>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</si>
  <si>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</si>
  <si>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</si>
  <si>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</si>
  <si>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</si>
  <si>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</si>
  <si>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</si>
  <si>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</si>
  <si>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</si>
  <si>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</si>
  <si>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</si>
  <si>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</si>
  <si>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</si>
  <si>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</si>
  <si>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</si>
  <si>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</si>
  <si>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</si>
  <si>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</si>
  <si>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</si>
  <si>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</si>
  <si>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</si>
  <si>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</si>
  <si>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</si>
  <si>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</si>
  <si>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</si>
  <si>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</si>
  <si>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</si>
  <si>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</si>
  <si>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</si>
  <si>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</si>
  <si>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</si>
  <si>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</si>
  <si>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</si>
  <si>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</si>
  <si>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</si>
  <si>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</si>
  <si>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</si>
  <si>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</si>
  <si>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</si>
  <si>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</si>
  <si>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</si>
  <si>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</si>
  <si>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</si>
  <si>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</si>
  <si>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</si>
  <si>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</si>
  <si>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</si>
  <si>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</si>
  <si>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</si>
  <si>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</si>
  <si>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</si>
  <si>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</si>
  <si>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</si>
  <si>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</si>
  <si>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</si>
  <si>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</si>
  <si>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</si>
  <si>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</si>
  <si>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</si>
  <si>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</si>
  <si>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</si>
  <si>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</si>
  <si>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</si>
  <si>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</si>
  <si>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</si>
  <si>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</si>
  <si>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</si>
  <si>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</si>
  <si>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</si>
  <si>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</si>
  <si>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</si>
  <si>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</si>
  <si>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</si>
  <si>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</si>
  <si>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</si>
  <si>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</si>
  <si>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</si>
  <si>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</si>
  <si>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</si>
  <si>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</si>
  <si>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</si>
  <si>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</si>
  <si>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</si>
  <si>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</si>
  <si>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</si>
  <si>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</si>
  <si>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</si>
  <si>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</si>
  <si>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</si>
  <si>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</si>
  <si>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</si>
  <si>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</si>
  <si>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</si>
  <si>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</si>
  <si>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</si>
  <si>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</si>
  <si>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</si>
  <si>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</si>
  <si>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</si>
  <si>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</si>
  <si>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</si>
  <si>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</si>
  <si>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</si>
  <si>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</si>
  <si>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</si>
  <si>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</si>
  <si>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</si>
  <si>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</si>
  <si>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</si>
  <si>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</si>
  <si>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</si>
  <si>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</si>
  <si>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</si>
  <si>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</si>
  <si>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</si>
  <si>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</si>
  <si>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</si>
  <si>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</si>
  <si>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</si>
  <si>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</si>
  <si>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</si>
  <si>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</si>
  <si>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</si>
  <si>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</si>
  <si>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</si>
  <si>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</si>
  <si>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</si>
  <si>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</si>
  <si>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</si>
  <si>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</si>
  <si>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</si>
  <si>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</si>
  <si>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</si>
  <si>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</si>
  <si>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</si>
  <si>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</si>
  <si>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</si>
  <si>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</si>
  <si>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</si>
  <si>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</si>
  <si>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</si>
  <si>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</si>
  <si>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</si>
  <si>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</si>
  <si>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</si>
  <si>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</si>
  <si>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</si>
  <si>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</si>
  <si>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</si>
  <si>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</si>
  <si>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</si>
  <si>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</si>
  <si>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</si>
  <si>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</si>
  <si>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</si>
  <si>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</si>
  <si>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</si>
  <si>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</si>
  <si>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</si>
  <si>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</si>
  <si>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</si>
  <si>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</si>
  <si>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</si>
  <si>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</si>
  <si>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</si>
  <si>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</si>
  <si>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</si>
  <si>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</si>
  <si>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</si>
  <si>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</si>
  <si>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</si>
  <si>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</si>
  <si>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</si>
  <si>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</si>
  <si>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</si>
  <si>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</si>
  <si>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</si>
  <si>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</si>
  <si>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</si>
  <si>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</si>
  <si>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</si>
  <si>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</si>
  <si>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</si>
  <si>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</si>
  <si>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</si>
  <si>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</si>
  <si>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</si>
  <si>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</si>
  <si>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</si>
  <si>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</si>
  <si>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</si>
  <si>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</si>
  <si>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</si>
  <si>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</si>
  <si>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</si>
  <si>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</si>
  <si>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</si>
  <si>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</si>
  <si>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</si>
  <si>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</si>
  <si>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</si>
  <si>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</si>
  <si>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</si>
  <si>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</si>
  <si>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</si>
  <si>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</si>
  <si>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</si>
  <si>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</si>
  <si>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</si>
  <si>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</si>
  <si>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</si>
  <si>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</si>
  <si>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</si>
  <si>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</si>
  <si>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</si>
  <si>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</si>
  <si>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</si>
  <si>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</si>
  <si>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</si>
  <si>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</si>
  <si>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</si>
  <si>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</si>
  <si>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</si>
  <si>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</si>
  <si>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</si>
  <si>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</si>
  <si>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</si>
  <si>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</si>
  <si>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</si>
  <si>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</si>
  <si>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</si>
  <si>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</si>
  <si>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</si>
  <si>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</si>
  <si>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</si>
  <si>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</si>
  <si>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</si>
  <si>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</si>
  <si>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</si>
  <si>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</si>
  <si>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</si>
  <si>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</si>
  <si>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</si>
  <si>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</si>
  <si>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</si>
  <si>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</si>
  <si>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</si>
  <si>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</si>
  <si>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</si>
  <si>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</si>
  <si>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</si>
  <si>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</si>
  <si>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</si>
  <si>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</si>
  <si>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</si>
  <si>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</si>
  <si>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</si>
  <si>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</si>
  <si>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</si>
  <si>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</si>
  <si>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</si>
  <si>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</si>
  <si>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</si>
  <si>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</si>
  <si>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</si>
  <si>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</si>
  <si>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</si>
  <si>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</si>
  <si>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</si>
  <si>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</si>
  <si>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</si>
  <si>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</si>
  <si>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</si>
  <si>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</si>
  <si>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</si>
  <si>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</si>
  <si>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</si>
  <si>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</si>
  <si>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</si>
  <si>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</si>
  <si>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</si>
  <si>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</si>
  <si>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</si>
  <si>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</si>
  <si>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</si>
  <si>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</si>
  <si>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</si>
  <si>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</si>
  <si>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</si>
  <si>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</si>
  <si>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</si>
  <si>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</si>
  <si>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</si>
  <si>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</si>
  <si>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</si>
  <si>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</si>
  <si>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</si>
  <si>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</si>
  <si>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</si>
  <si>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</si>
  <si>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</si>
  <si>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</si>
  <si>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</si>
  <si>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</si>
  <si>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</si>
  <si>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</si>
  <si>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</si>
  <si>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</si>
  <si>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</si>
  <si>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</si>
  <si>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</si>
  <si>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</si>
  <si>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</si>
  <si>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</si>
  <si>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</si>
  <si>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</si>
  <si>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</si>
  <si>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</si>
  <si>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</si>
  <si>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</si>
  <si>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</si>
  <si>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</si>
  <si>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</si>
  <si>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</si>
  <si>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</si>
  <si>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</si>
  <si>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</si>
  <si>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</si>
  <si>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</si>
  <si>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</si>
  <si>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</si>
  <si>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</si>
  <si>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</si>
  <si>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</si>
  <si>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</si>
  <si>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</si>
  <si>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</si>
  <si>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</si>
  <si>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</si>
  <si>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</si>
  <si>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</si>
  <si>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</si>
  <si>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</si>
  <si>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</si>
  <si>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</si>
  <si>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</si>
  <si>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</si>
  <si>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</si>
  <si>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</si>
  <si>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</si>
  <si>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</si>
  <si>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</si>
  <si>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</si>
  <si>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</si>
  <si>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</si>
  <si>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</si>
  <si>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</si>
  <si>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</si>
  <si>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</si>
  <si>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</si>
  <si>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</si>
  <si>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</si>
  <si>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</si>
  <si>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</si>
  <si>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</si>
  <si>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</si>
  <si>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</si>
  <si>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</si>
  <si>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</si>
  <si>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</si>
  <si>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</si>
  <si>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</si>
  <si>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</si>
  <si>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</si>
  <si>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</si>
  <si>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</si>
  <si>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</si>
  <si>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</si>
  <si>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</si>
  <si>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</si>
  <si>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</si>
  <si>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</si>
  <si>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</si>
  <si>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</si>
  <si>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</si>
  <si>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</si>
  <si>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</si>
  <si>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</si>
  <si>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</si>
  <si>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</si>
  <si>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</si>
  <si>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</si>
  <si>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</si>
  <si>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</si>
  <si>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</si>
  <si>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</si>
  <si>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</si>
  <si>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</si>
  <si>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</si>
  <si>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</si>
  <si>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</si>
  <si>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</si>
  <si>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</si>
  <si>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</si>
  <si>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</si>
  <si>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</si>
  <si>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</si>
  <si>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</si>
  <si>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</si>
  <si>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</si>
  <si>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</si>
  <si>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</si>
  <si>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</si>
  <si>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</si>
  <si>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</si>
  <si>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</si>
  <si>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</si>
  <si>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</si>
  <si>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</si>
  <si>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</si>
  <si>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</si>
  <si>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</si>
  <si>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</si>
  <si>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</si>
  <si>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</si>
  <si>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</si>
  <si>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</si>
  <si>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</si>
  <si>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</si>
  <si>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</si>
  <si>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</si>
  <si>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</si>
  <si>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</si>
  <si>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</si>
  <si>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</si>
  <si>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</si>
  <si>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</si>
  <si>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</si>
  <si>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</si>
  <si>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</si>
  <si>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</si>
  <si>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</si>
  <si>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</si>
  <si>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</si>
  <si>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</si>
  <si>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</si>
  <si>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</si>
  <si>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</si>
  <si>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</si>
  <si>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</si>
  <si>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</si>
  <si>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</si>
  <si>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</si>
  <si>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</si>
  <si>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</si>
  <si>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</si>
  <si>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</si>
  <si>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</si>
  <si>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</si>
  <si>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</si>
  <si>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</si>
  <si>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</si>
  <si>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</si>
  <si>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</si>
  <si>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</si>
  <si>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</si>
  <si>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</si>
  <si>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</si>
  <si>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</si>
  <si>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</si>
  <si>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</si>
  <si>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</si>
  <si>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</si>
  <si>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</si>
  <si>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</si>
  <si>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</si>
  <si>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</si>
  <si>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</si>
  <si>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</si>
  <si>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</si>
  <si>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</si>
  <si>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</si>
  <si>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</si>
  <si>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</si>
  <si>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</si>
  <si>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</si>
  <si>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</si>
  <si>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</si>
  <si>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</si>
  <si>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</si>
  <si>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</si>
  <si>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</si>
  <si>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</si>
  <si>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</si>
  <si>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</si>
  <si>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</si>
  <si>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</si>
  <si>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</si>
  <si>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</si>
  <si>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</si>
  <si>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</si>
  <si>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</si>
  <si>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</si>
  <si>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</si>
  <si>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</si>
  <si>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</si>
  <si>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</si>
  <si>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</si>
  <si>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</si>
  <si>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</si>
  <si>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</si>
  <si>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</si>
  <si>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</si>
  <si>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</si>
  <si>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</si>
  <si>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</si>
  <si>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</si>
  <si>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</si>
  <si>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</si>
  <si>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</si>
  <si>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</si>
  <si>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</si>
  <si>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</si>
  <si>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</si>
  <si>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</si>
  <si>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</si>
  <si>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</si>
  <si>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</si>
  <si>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</si>
  <si>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</si>
  <si>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</si>
  <si>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</si>
  <si>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</si>
  <si>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</si>
  <si>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</si>
  <si>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</si>
  <si>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</si>
  <si>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</si>
  <si>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</si>
  <si>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</si>
  <si>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</si>
  <si>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</si>
  <si>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</si>
  <si>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</si>
  <si>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</si>
  <si>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</si>
  <si>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</si>
  <si>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</si>
  <si>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</si>
  <si>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</si>
  <si>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</si>
  <si>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</si>
  <si>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</si>
  <si>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</si>
  <si>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</si>
  <si>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</si>
  <si>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</si>
  <si>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</si>
  <si>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</si>
  <si>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</si>
  <si>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</si>
  <si>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</si>
  <si>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</si>
  <si>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</si>
  <si>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</si>
  <si>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</si>
  <si>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</si>
  <si>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</si>
  <si>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</si>
  <si>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</si>
  <si>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</si>
  <si>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</si>
  <si>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</si>
  <si>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</si>
  <si>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</si>
  <si>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</si>
  <si>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</si>
  <si>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</si>
  <si>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</si>
  <si>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</si>
  <si>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</si>
  <si>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</si>
  <si>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</si>
  <si>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</si>
  <si>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</si>
  <si>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</si>
  <si>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</si>
  <si>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</si>
  <si>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</si>
  <si>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</si>
  <si>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</si>
  <si>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</si>
  <si>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</si>
  <si>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</si>
  <si>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</si>
  <si>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</si>
  <si>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</si>
  <si>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</si>
  <si>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</si>
  <si>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</si>
  <si>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</si>
  <si>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</si>
  <si>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</si>
  <si>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</si>
  <si>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</si>
  <si>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</si>
  <si>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</si>
  <si>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</si>
  <si>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</si>
  <si>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</si>
  <si>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</si>
  <si>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</si>
  <si>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</si>
  <si>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</si>
  <si>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</si>
  <si>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</si>
  <si>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</si>
  <si>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</si>
  <si>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</si>
  <si>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</si>
  <si>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</si>
  <si>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</si>
  <si>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</si>
  <si>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</si>
  <si>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</si>
  <si>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</si>
  <si>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</si>
  <si>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</si>
  <si>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</si>
  <si>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</si>
  <si>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</si>
  <si>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</si>
  <si>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</si>
  <si>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</si>
  <si>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</si>
  <si>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</si>
  <si>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</si>
  <si>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</si>
  <si>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</si>
  <si>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</si>
  <si>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</si>
  <si>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</si>
  <si>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</si>
  <si>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</si>
  <si>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</si>
  <si>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</si>
  <si>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</si>
  <si>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</si>
  <si>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</si>
  <si>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</si>
  <si>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</si>
  <si>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</si>
  <si>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</si>
  <si>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</si>
  <si>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</si>
  <si>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</si>
  <si>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</si>
  <si>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</si>
  <si>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</si>
  <si>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</si>
  <si>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</si>
  <si>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</si>
  <si>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</si>
  <si>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</si>
  <si>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</si>
  <si>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</si>
  <si>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</si>
  <si>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</si>
  <si>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</si>
  <si>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</si>
  <si>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</si>
  <si>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</si>
  <si>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</si>
  <si>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</si>
  <si>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</si>
  <si>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</si>
  <si>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</si>
  <si>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</si>
  <si>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</si>
  <si>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</si>
  <si>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</si>
  <si>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</si>
  <si>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</si>
  <si>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</si>
  <si>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</si>
  <si>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</si>
  <si>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</si>
  <si>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</si>
  <si>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</si>
  <si>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</si>
  <si>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</si>
  <si>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</si>
  <si>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</si>
  <si>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</si>
  <si>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</si>
  <si>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</si>
  <si>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</si>
  <si>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</si>
  <si>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</si>
  <si>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</si>
  <si>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</si>
  <si>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</si>
  <si>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</si>
  <si>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</si>
  <si>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</si>
  <si>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</si>
  <si>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</si>
  <si>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</si>
  <si>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</si>
  <si>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</si>
  <si>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</si>
  <si>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</si>
  <si>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</si>
  <si>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</si>
  <si>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</si>
  <si>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</si>
  <si>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</si>
  <si>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</si>
  <si>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</si>
  <si>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</si>
  <si>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</si>
  <si>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</si>
  <si>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</si>
  <si>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</si>
  <si>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</si>
  <si>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</si>
  <si>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</si>
  <si>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</si>
  <si>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</si>
  <si>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</si>
  <si>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</si>
  <si>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</si>
  <si>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</si>
  <si>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</si>
  <si>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</si>
  <si>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</si>
  <si>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</si>
  <si>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</si>
  <si>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</si>
  <si>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</si>
  <si>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</si>
  <si>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</si>
  <si>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</si>
  <si>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</si>
  <si>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</si>
  <si>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</si>
  <si>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</si>
  <si>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</si>
  <si>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</si>
  <si>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</si>
  <si>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</si>
  <si>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</si>
  <si>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</si>
  <si>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</si>
  <si>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</si>
  <si>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</si>
  <si>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</si>
  <si>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</si>
  <si>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</si>
  <si>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</si>
  <si>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</si>
  <si>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</si>
  <si>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</si>
  <si>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</si>
  <si>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</si>
  <si>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</si>
  <si>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</si>
  <si>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</si>
  <si>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</si>
  <si>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</si>
  <si>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</si>
  <si>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</si>
  <si>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</si>
  <si>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</si>
  <si>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</si>
  <si>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</si>
  <si>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</si>
  <si>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</si>
  <si>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</si>
  <si>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</si>
  <si>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</si>
  <si>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</si>
  <si>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</si>
  <si>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</si>
  <si>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</si>
  <si>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</si>
  <si>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</si>
  <si>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</si>
  <si>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</si>
  <si>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</si>
  <si>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</si>
  <si>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</si>
  <si>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</si>
  <si>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</si>
  <si>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</si>
  <si>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</si>
  <si>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</si>
  <si>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</si>
  <si>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</si>
  <si>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</si>
  <si>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</si>
  <si>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</si>
  <si>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</si>
  <si>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</si>
  <si>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</si>
  <si>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</si>
  <si>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</si>
  <si>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</si>
  <si>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</si>
  <si>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</si>
  <si>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</si>
  <si>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</si>
  <si>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</si>
  <si>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</si>
  <si>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</si>
  <si>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</si>
  <si>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</si>
  <si>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</si>
  <si>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</si>
  <si>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</si>
  <si>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</si>
  <si>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</si>
  <si>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</si>
  <si>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</si>
  <si>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</si>
  <si>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</si>
  <si>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</si>
  <si>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</si>
  <si>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</si>
  <si>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</si>
  <si>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</si>
  <si>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</si>
  <si>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</si>
  <si>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</si>
  <si>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</si>
  <si>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</si>
  <si>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</si>
  <si>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</si>
  <si>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</si>
  <si>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</si>
  <si>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</si>
  <si>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</si>
  <si>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</si>
  <si>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</si>
  <si>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</si>
  <si>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</si>
  <si>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</si>
  <si>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</si>
  <si>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</si>
  <si>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</si>
  <si>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</si>
  <si>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</si>
  <si>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</si>
  <si>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</si>
  <si>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</si>
  <si>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</si>
  <si>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</si>
  <si>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</si>
  <si>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</si>
  <si>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</si>
  <si>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</si>
  <si>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</si>
  <si>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</si>
  <si>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</si>
  <si>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</si>
  <si>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</si>
  <si>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</si>
  <si>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</si>
  <si>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</si>
  <si>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</si>
  <si>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</si>
  <si>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</si>
  <si>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</si>
  <si>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</si>
  <si>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</si>
  <si>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</si>
  <si>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</si>
  <si>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</si>
  <si>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</si>
  <si>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</si>
  <si>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</si>
  <si>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</si>
  <si>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</si>
  <si>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</si>
  <si>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</si>
  <si>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</si>
  <si>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</si>
  <si>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</si>
  <si>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</si>
  <si>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</si>
  <si>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</si>
  <si>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</si>
  <si>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</si>
  <si>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</si>
  <si>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</si>
  <si>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</si>
  <si>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</si>
  <si>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</si>
  <si>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</si>
  <si>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</si>
  <si>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</si>
  <si>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</si>
  <si>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</si>
  <si>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</si>
  <si>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</si>
  <si>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</si>
  <si>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</si>
  <si>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</si>
  <si>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</si>
  <si>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</si>
  <si>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</si>
  <si>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</si>
  <si>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</si>
  <si>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</si>
  <si>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</si>
  <si>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</si>
  <si>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</si>
  <si>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</si>
  <si>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</si>
  <si>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</si>
  <si>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</si>
  <si>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</si>
  <si>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</si>
  <si>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</si>
  <si>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</si>
  <si>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</si>
  <si>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</si>
  <si>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</si>
  <si>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</si>
  <si>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</si>
  <si>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</si>
  <si>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</si>
  <si>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</si>
  <si>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</si>
  <si>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</si>
  <si>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</si>
  <si>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</si>
  <si>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</si>
  <si>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</si>
  <si>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</si>
  <si>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</si>
  <si>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</si>
  <si>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</si>
  <si>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</si>
  <si>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</si>
  <si>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</si>
  <si>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</si>
  <si>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</si>
  <si>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</si>
  <si>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</si>
  <si>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</si>
  <si>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</si>
  <si>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</si>
  <si>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</si>
  <si>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</si>
  <si>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</si>
  <si>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</si>
  <si>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</si>
  <si>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</si>
  <si>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</si>
  <si>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</si>
  <si>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</si>
  <si>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</si>
  <si>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</si>
  <si>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</si>
  <si>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</si>
  <si>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</si>
  <si>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</si>
  <si>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</si>
  <si>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</si>
  <si>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</si>
  <si>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</si>
  <si>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</si>
  <si>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</si>
  <si>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</si>
  <si>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</si>
  <si>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</si>
  <si>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</si>
  <si>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</si>
  <si>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</si>
  <si>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</si>
  <si>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</si>
  <si>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</si>
  <si>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</si>
  <si>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</si>
  <si>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</si>
  <si>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</si>
  <si>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</si>
  <si>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</si>
  <si>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</si>
  <si>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</si>
  <si>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</si>
  <si>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</si>
  <si>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</si>
  <si>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</si>
  <si>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</si>
  <si>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</si>
  <si>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</si>
  <si>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</si>
  <si>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</si>
  <si>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</si>
  <si>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</si>
  <si>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</si>
  <si>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</si>
  <si>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</si>
  <si>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</si>
  <si>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</si>
  <si>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</si>
  <si>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</si>
  <si>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</si>
  <si>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</si>
  <si>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</si>
  <si>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</si>
  <si>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</si>
  <si>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</si>
  <si>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</si>
  <si>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</si>
  <si>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</si>
  <si>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</si>
  <si>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</si>
  <si>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</si>
  <si>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</si>
  <si>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</si>
  <si>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</si>
  <si>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</si>
  <si>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</si>
  <si>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</si>
  <si>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</si>
  <si>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</si>
  <si>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</si>
  <si>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</si>
  <si>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</si>
  <si>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</si>
  <si>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</si>
  <si>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</si>
  <si>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</si>
  <si>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</si>
  <si>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</si>
  <si>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</si>
  <si>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</si>
  <si>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</si>
  <si>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</si>
  <si>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</si>
  <si>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</si>
  <si>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</si>
  <si>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</si>
  <si>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</si>
  <si>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</si>
  <si>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</si>
  <si>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</si>
  <si>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</si>
  <si>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</si>
  <si>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</si>
  <si>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</si>
  <si>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</si>
  <si>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</si>
  <si>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</si>
  <si>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</si>
  <si>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</si>
  <si>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</si>
  <si>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</si>
  <si>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</si>
  <si>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</si>
  <si>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</si>
  <si>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</si>
  <si>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</si>
  <si>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</si>
  <si>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</si>
  <si>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</si>
  <si>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</si>
  <si>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</si>
  <si>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</si>
  <si>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</si>
  <si>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</si>
  <si>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</si>
  <si>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</si>
  <si>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</si>
  <si>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</si>
  <si>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</si>
  <si>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</si>
  <si>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</si>
  <si>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</si>
  <si>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</si>
  <si>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</si>
  <si>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</si>
  <si>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</si>
  <si>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</si>
  <si>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</si>
  <si>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</si>
  <si>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</si>
  <si>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</si>
  <si>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</si>
  <si>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</si>
  <si>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</si>
  <si>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</si>
  <si>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</si>
  <si>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</si>
  <si>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</si>
  <si>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</si>
  <si>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</si>
  <si>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</si>
  <si>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</si>
  <si>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</si>
  <si>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</si>
  <si>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</si>
  <si>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</si>
  <si>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</si>
  <si>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</si>
  <si>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</si>
  <si>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</si>
  <si>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</si>
  <si>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</si>
  <si>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</si>
  <si>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</si>
  <si>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</si>
  <si>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</si>
  <si>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</si>
  <si>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</si>
  <si>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</si>
  <si>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</si>
  <si>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</si>
  <si>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</si>
  <si>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</si>
  <si>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</si>
  <si>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</si>
  <si>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</si>
  <si>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</si>
  <si>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</si>
  <si>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</si>
  <si>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</si>
  <si>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</si>
  <si>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</si>
  <si>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</si>
  <si>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</si>
  <si>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</si>
  <si>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</si>
  <si>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</si>
  <si>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</si>
  <si>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</si>
  <si>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</si>
  <si>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</si>
  <si>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</si>
  <si>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</si>
  <si>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</si>
  <si>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</si>
  <si>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</si>
  <si>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</si>
  <si>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</si>
  <si>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</si>
  <si>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</si>
  <si>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</si>
  <si>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</si>
  <si>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</si>
  <si>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</si>
  <si>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</si>
  <si>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</si>
  <si>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</si>
  <si>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</si>
  <si>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</si>
  <si>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</si>
  <si>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</si>
  <si>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</si>
  <si>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</si>
  <si>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</si>
  <si>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</si>
  <si>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</si>
  <si>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</si>
  <si>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</si>
  <si>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</si>
  <si>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</si>
  <si>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</si>
  <si>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</si>
  <si>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</si>
  <si>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</si>
  <si>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</si>
  <si>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</si>
  <si>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</si>
  <si>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</si>
  <si>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</si>
  <si>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</si>
  <si>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</si>
  <si>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</si>
  <si>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</si>
  <si>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</si>
  <si>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</si>
  <si>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</si>
  <si>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</si>
  <si>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</si>
  <si>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</si>
  <si>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</si>
  <si>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</si>
  <si>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</si>
  <si>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</si>
  <si>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</si>
  <si>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</si>
  <si>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</si>
  <si>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</si>
  <si>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</si>
  <si>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</si>
  <si>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</si>
  <si>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</si>
  <si>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</si>
  <si>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</si>
  <si>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</si>
  <si>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</si>
  <si>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</si>
  <si>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</si>
  <si>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</si>
  <si>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</si>
  <si>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</si>
  <si>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</si>
  <si>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</si>
  <si>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</si>
  <si>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</si>
  <si>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</si>
  <si>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</si>
  <si>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</si>
  <si>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</si>
  <si>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</si>
  <si>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</si>
  <si>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</si>
  <si>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</si>
  <si>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</si>
  <si>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</si>
  <si>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</si>
  <si>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</si>
  <si>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</si>
  <si>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</si>
  <si>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</si>
  <si>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</si>
  <si>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</si>
  <si>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</si>
  <si>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</si>
  <si>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</si>
  <si>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</si>
  <si>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</si>
  <si>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</si>
  <si>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</si>
  <si>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</si>
  <si>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</si>
  <si>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</si>
  <si>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</si>
  <si>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</si>
  <si>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</si>
  <si>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</si>
  <si>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</si>
  <si>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</si>
  <si>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</si>
  <si>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</si>
  <si>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</si>
  <si>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</si>
  <si>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</si>
  <si>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</si>
  <si>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</si>
  <si>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</si>
  <si>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</si>
  <si>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</si>
  <si>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</si>
  <si>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</si>
  <si>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</si>
  <si>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</si>
  <si>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</si>
  <si>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</si>
  <si>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</si>
  <si>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</si>
  <si>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</si>
  <si>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</si>
  <si>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</si>
  <si>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</si>
  <si>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</si>
  <si>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</si>
  <si>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</si>
  <si>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</si>
  <si>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</si>
  <si>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</si>
  <si>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</si>
  <si>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</si>
  <si>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</si>
  <si>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</si>
  <si>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</si>
  <si>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</si>
  <si>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</si>
  <si>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</si>
  <si>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</si>
  <si>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</si>
  <si>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</si>
  <si>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</si>
  <si>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</si>
  <si>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</si>
  <si>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</si>
  <si>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</si>
  <si>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</si>
  <si>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</si>
  <si>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</si>
  <si>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</si>
  <si>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</si>
  <si>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</si>
  <si>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</si>
  <si>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</si>
  <si>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</si>
  <si>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</si>
  <si>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</si>
  <si>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</si>
  <si>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</si>
  <si>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</si>
  <si>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</si>
  <si>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</si>
  <si>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</si>
  <si>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</si>
  <si>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</si>
  <si>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</si>
  <si>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</si>
  <si>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</si>
  <si>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</si>
  <si>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</si>
  <si>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</si>
  <si>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</si>
  <si>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</si>
  <si>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</si>
  <si>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</si>
  <si>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</si>
  <si>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</si>
  <si>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</si>
  <si>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</si>
  <si>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</si>
  <si>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</si>
  <si>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</si>
  <si>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</si>
  <si>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</si>
  <si>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</si>
  <si>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</si>
  <si>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</si>
  <si>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</si>
  <si>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</si>
  <si>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</si>
  <si>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</si>
  <si>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</si>
  <si>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</si>
  <si>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</si>
  <si>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</si>
  <si>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</si>
  <si>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</si>
  <si>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</si>
  <si>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</si>
  <si>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</si>
  <si>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</si>
  <si>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</si>
  <si>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</si>
  <si>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</si>
  <si>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</si>
  <si>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</si>
  <si>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</si>
  <si>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</si>
  <si>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</si>
  <si>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</si>
  <si>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</si>
  <si>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</si>
  <si>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</si>
  <si>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</si>
  <si>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</si>
  <si>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</si>
  <si>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</si>
  <si>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</si>
  <si>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</si>
  <si>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</si>
  <si>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</si>
  <si>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</si>
  <si>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</si>
  <si>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</si>
  <si>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</si>
  <si>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</si>
  <si>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</si>
  <si>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</si>
  <si>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</si>
  <si>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</si>
  <si>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</si>
  <si>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</si>
  <si>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</si>
  <si>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</si>
  <si>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</si>
  <si>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</si>
  <si>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</si>
  <si>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</si>
  <si>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</si>
  <si>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</si>
  <si>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</si>
  <si>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</si>
  <si>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</si>
  <si>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</si>
  <si>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</si>
  <si>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</si>
  <si>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</si>
  <si>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</si>
  <si>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</si>
  <si>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</si>
  <si>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</si>
  <si>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</si>
  <si>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</si>
  <si>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</si>
  <si>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</si>
  <si>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</si>
  <si>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</si>
  <si>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</si>
  <si>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</si>
  <si>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</si>
  <si>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</si>
  <si>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</si>
  <si>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</si>
  <si>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</si>
  <si>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</si>
  <si>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</si>
  <si>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</si>
  <si>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</si>
  <si>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</si>
  <si>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</si>
  <si>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</si>
  <si>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</si>
  <si>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</si>
  <si>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</si>
  <si>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</si>
  <si>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</si>
  <si>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</si>
  <si>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</si>
  <si>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</si>
  <si>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</si>
  <si>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</si>
  <si>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</si>
  <si>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</si>
  <si>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</si>
  <si>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</si>
  <si>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</si>
  <si>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</si>
  <si>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</si>
  <si>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</si>
  <si>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</si>
  <si>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</si>
  <si>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</si>
  <si>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</si>
  <si>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</si>
  <si>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</si>
  <si>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</si>
  <si>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</si>
  <si>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</si>
  <si>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</si>
  <si>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</si>
  <si>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</si>
  <si>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</si>
  <si>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</si>
  <si>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</si>
  <si>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</si>
  <si>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</si>
  <si>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</si>
  <si>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</si>
  <si>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</si>
  <si>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</si>
  <si>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</si>
  <si>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</si>
  <si>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</si>
  <si>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</si>
  <si>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</si>
  <si>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</si>
  <si>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</si>
  <si>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</si>
  <si>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</si>
  <si>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</si>
  <si>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</si>
  <si>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</si>
  <si>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</si>
  <si>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</si>
  <si>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</si>
  <si>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</si>
  <si>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</si>
  <si>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</si>
  <si>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</si>
  <si>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</si>
  <si>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</si>
  <si>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</si>
  <si>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</si>
  <si>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</si>
  <si>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</si>
  <si>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</si>
  <si>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</si>
  <si>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</si>
  <si>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</si>
  <si>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</si>
  <si>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</si>
  <si>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</si>
  <si>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</si>
  <si>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</si>
  <si>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</si>
  <si>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</si>
  <si>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</si>
  <si>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</si>
  <si>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</si>
  <si>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</si>
  <si>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</si>
  <si>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</si>
  <si>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</si>
  <si>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</si>
  <si>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</si>
  <si>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</si>
  <si>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</si>
  <si>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</si>
  <si>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</si>
  <si>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</si>
  <si>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</si>
  <si>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</si>
  <si>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</si>
  <si>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</si>
  <si>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</si>
  <si>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</si>
  <si>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</si>
  <si>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</si>
  <si>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</si>
  <si>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</si>
  <si>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</si>
  <si>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</si>
  <si>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</si>
  <si>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</si>
  <si>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</si>
  <si>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</si>
  <si>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</si>
  <si>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</si>
  <si>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</si>
  <si>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</si>
  <si>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</si>
  <si>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</si>
  <si>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</si>
  <si>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</si>
  <si>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</si>
  <si>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</si>
  <si>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</si>
  <si>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</si>
  <si>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</si>
  <si>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</si>
  <si>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</si>
  <si>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</si>
  <si>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</si>
  <si>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</si>
  <si>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</si>
  <si>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</si>
  <si>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</si>
  <si>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</si>
  <si>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</si>
  <si>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</si>
  <si>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</si>
  <si>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</si>
  <si>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</si>
  <si>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</si>
  <si>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</si>
  <si>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</si>
  <si>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</si>
  <si>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</si>
  <si>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</si>
  <si>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</si>
  <si>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</si>
  <si>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</si>
  <si>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</si>
  <si>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</si>
  <si>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</si>
  <si>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</si>
  <si>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</si>
  <si>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</si>
  <si>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</si>
  <si>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</si>
  <si>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</si>
  <si>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</si>
  <si>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</si>
  <si>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</si>
  <si>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</si>
  <si>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</si>
  <si>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</si>
  <si>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</si>
  <si>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</si>
  <si>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</si>
  <si>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</si>
  <si>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</si>
  <si>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</si>
  <si>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</si>
  <si>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</si>
  <si>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</si>
  <si>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</si>
  <si>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</si>
  <si>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</si>
  <si>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</si>
  <si>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</si>
  <si>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</si>
  <si>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</si>
  <si>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</si>
  <si>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</si>
  <si>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</si>
  <si>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</si>
  <si>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</si>
  <si>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</si>
  <si>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</si>
  <si>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</si>
  <si>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</si>
  <si>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</si>
  <si>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</si>
  <si>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</si>
  <si>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</si>
  <si>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</si>
  <si>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</si>
  <si>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</si>
  <si>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</si>
  <si>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</si>
  <si>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</si>
  <si>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</si>
  <si>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</si>
  <si>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</si>
  <si>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</si>
  <si>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</si>
  <si>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</si>
  <si>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</si>
  <si>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</si>
  <si>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</si>
  <si>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</si>
  <si>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</si>
  <si>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</si>
  <si>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</si>
  <si>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</si>
  <si>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</si>
  <si>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</si>
  <si>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</si>
  <si>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</si>
  <si>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</si>
  <si>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</si>
  <si>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</si>
  <si>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</si>
  <si>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</si>
  <si>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</si>
  <si>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</si>
  <si>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</si>
  <si>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</si>
  <si>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</si>
  <si>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</si>
  <si>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</si>
  <si>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</si>
  <si>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</si>
  <si>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</si>
  <si>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</si>
  <si>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</si>
  <si>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</si>
  <si>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</si>
  <si>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</si>
  <si>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</si>
  <si>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</si>
  <si>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</si>
  <si>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</si>
  <si>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</si>
  <si>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</si>
  <si>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</si>
  <si>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</si>
  <si>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</si>
  <si>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</si>
  <si>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</si>
  <si>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</si>
  <si>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</si>
  <si>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</si>
  <si>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</si>
  <si>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</si>
  <si>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</si>
  <si>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</si>
  <si>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</si>
  <si>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</si>
  <si>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</si>
  <si>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</si>
  <si>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</si>
  <si>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</si>
  <si>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</si>
  <si>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</si>
  <si>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</si>
  <si>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</si>
  <si>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</si>
  <si>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</si>
  <si>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</si>
  <si>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</si>
  <si>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</si>
  <si>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</si>
  <si>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</si>
  <si>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</si>
  <si>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</si>
  <si>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</si>
  <si>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</si>
  <si>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</si>
  <si>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</si>
  <si>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</si>
  <si>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</si>
  <si>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</si>
  <si>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</si>
  <si>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</si>
  <si>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</si>
  <si>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</si>
  <si>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</si>
  <si>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</si>
  <si>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</si>
  <si>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</si>
  <si>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</si>
  <si>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</si>
  <si>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</si>
  <si>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</si>
  <si>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</si>
  <si>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</si>
  <si>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</si>
  <si>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</si>
  <si>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</si>
  <si>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</si>
  <si>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</si>
  <si>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</si>
  <si>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</si>
  <si>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</si>
  <si>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</si>
  <si>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</si>
  <si>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</si>
  <si>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</si>
  <si>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</si>
  <si>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</si>
  <si>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</si>
  <si>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</si>
  <si>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</si>
  <si>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</si>
  <si>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</si>
  <si>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</si>
  <si>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</si>
  <si>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</si>
  <si>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</si>
  <si>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</si>
  <si>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</si>
  <si>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</si>
  <si>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</si>
  <si>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</si>
  <si>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</si>
  <si>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</si>
  <si>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</si>
  <si>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</si>
  <si>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</si>
  <si>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</si>
  <si>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</si>
  <si>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</si>
  <si>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</si>
  <si>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</si>
  <si>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</si>
  <si>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</si>
  <si>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</si>
  <si>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</si>
  <si>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</si>
  <si>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</si>
  <si>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</si>
  <si>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</si>
  <si>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</si>
  <si>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</si>
  <si>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</si>
  <si>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</si>
  <si>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</si>
  <si>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</si>
  <si>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</si>
  <si>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</si>
  <si>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</si>
  <si>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</si>
  <si>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</si>
  <si>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</si>
  <si>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</si>
  <si>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</si>
  <si>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</si>
  <si>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</si>
  <si>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</si>
  <si>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</si>
  <si>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</si>
  <si>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</si>
  <si>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</si>
  <si>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</si>
  <si>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</si>
  <si>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</si>
  <si>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</si>
  <si>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</si>
  <si>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</si>
  <si>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</si>
  <si>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</si>
  <si>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</si>
  <si>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</si>
  <si>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</si>
  <si>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</si>
  <si>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</si>
  <si>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</si>
  <si>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</si>
  <si>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</si>
  <si>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</si>
  <si>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</si>
  <si>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</si>
  <si>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</si>
  <si>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</si>
  <si>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</si>
  <si>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</si>
  <si>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</si>
  <si>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</si>
  <si>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</si>
  <si>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</si>
  <si>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</si>
  <si>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</si>
  <si>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</si>
  <si>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</si>
  <si>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</si>
  <si>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</si>
  <si>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</si>
  <si>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</si>
  <si>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</si>
  <si>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</si>
  <si>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</si>
  <si>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</si>
  <si>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</si>
  <si>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</si>
  <si>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</si>
  <si>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</si>
  <si>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</si>
  <si>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</si>
  <si>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</si>
  <si>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</si>
  <si>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</si>
  <si>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</si>
  <si>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</si>
  <si>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</si>
  <si>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</si>
  <si>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</si>
  <si>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</si>
  <si>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</si>
  <si>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</si>
  <si>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</si>
  <si>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</si>
  <si>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</si>
  <si>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</si>
  <si>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</si>
  <si>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</si>
  <si>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</si>
  <si>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</si>
  <si>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</si>
  <si>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</si>
  <si>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</si>
  <si>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</si>
  <si>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</si>
  <si>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</si>
  <si>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</si>
  <si>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</si>
  <si>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</si>
  <si>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</si>
  <si>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</si>
  <si>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</si>
  <si>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</si>
  <si>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</si>
  <si>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</si>
  <si>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</si>
  <si>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</si>
  <si>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</si>
  <si>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</si>
  <si>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</si>
  <si>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</si>
  <si>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</si>
  <si>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</si>
  <si>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</si>
  <si>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</si>
  <si>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</si>
  <si>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</si>
  <si>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</si>
  <si>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</si>
  <si>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</si>
  <si>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</si>
  <si>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</si>
  <si>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</si>
  <si>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</si>
  <si>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</si>
  <si>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</si>
  <si>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</si>
  <si>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</si>
  <si>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</si>
  <si>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</si>
  <si>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</si>
  <si>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</si>
  <si>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</si>
  <si>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</si>
  <si>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</si>
  <si>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</si>
  <si>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</si>
  <si>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</si>
  <si>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</si>
  <si>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</si>
  <si>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</si>
  <si>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</si>
  <si>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</si>
  <si>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</si>
  <si>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</si>
  <si>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</si>
  <si>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</si>
  <si>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</si>
  <si>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</si>
  <si>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</si>
  <si>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</si>
  <si>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</si>
  <si>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</si>
  <si>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</si>
  <si>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</si>
  <si>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</si>
  <si>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</si>
  <si>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</si>
  <si>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</si>
  <si>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</si>
  <si>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</si>
  <si>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</si>
  <si>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</si>
  <si>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</si>
  <si>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</si>
  <si>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</si>
  <si>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</si>
  <si>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</si>
  <si>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</si>
  <si>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</si>
  <si>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</si>
  <si>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</si>
  <si>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</si>
  <si>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</si>
  <si>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</si>
  <si>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</si>
  <si>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</si>
  <si>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</si>
  <si>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</si>
  <si>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</si>
  <si>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</si>
  <si>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</si>
  <si>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</si>
  <si>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</si>
  <si>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</si>
  <si>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</si>
  <si>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</si>
  <si>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</si>
  <si>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</si>
  <si>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</si>
  <si>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</si>
  <si>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</si>
  <si>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</si>
  <si>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</si>
  <si>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</si>
  <si>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</si>
  <si>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</si>
  <si>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</si>
  <si>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</si>
  <si>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</si>
  <si>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</si>
  <si>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</si>
  <si>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</si>
  <si>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</si>
  <si>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</si>
  <si>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</si>
  <si>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</si>
  <si>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</si>
  <si>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</si>
  <si>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</si>
  <si>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</si>
  <si>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</si>
  <si>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</si>
  <si>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</si>
  <si>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</si>
  <si>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</si>
  <si>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</si>
  <si>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</si>
  <si>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</si>
  <si>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</si>
  <si>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</si>
  <si>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</si>
  <si>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</si>
  <si>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</si>
  <si>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</si>
  <si>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</si>
  <si>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</si>
  <si>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</si>
  <si>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</si>
  <si>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</si>
  <si>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</si>
  <si>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</si>
  <si>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</si>
  <si>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</si>
  <si>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</si>
  <si>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</si>
  <si>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</si>
  <si>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</si>
  <si>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</si>
  <si>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</si>
  <si>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</si>
  <si>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</si>
  <si>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</si>
  <si>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</si>
  <si>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</si>
  <si>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</si>
  <si>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</si>
  <si>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</si>
  <si>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</si>
  <si>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</si>
  <si>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</si>
  <si>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</si>
  <si>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</si>
  <si>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</si>
  <si>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</si>
  <si>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</si>
  <si>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</si>
  <si>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</si>
  <si>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</si>
  <si>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</si>
  <si>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</si>
  <si>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</si>
  <si>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</si>
  <si>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</si>
  <si>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</si>
  <si>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</si>
  <si>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</si>
  <si>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</si>
  <si>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</si>
  <si>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</si>
  <si>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</si>
  <si>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</si>
  <si>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</si>
  <si>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</si>
  <si>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</si>
  <si>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</si>
  <si>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</si>
  <si>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</si>
  <si>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</si>
  <si>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</si>
  <si>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</si>
  <si>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</si>
  <si>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</si>
  <si>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</si>
  <si>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</si>
  <si>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</si>
  <si>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</si>
  <si>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</si>
  <si>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</si>
  <si>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</si>
  <si>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</si>
  <si>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</si>
  <si>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</si>
  <si>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</si>
  <si>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</si>
  <si>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</si>
  <si>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</si>
  <si>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</si>
  <si>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</si>
  <si>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</si>
  <si>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</si>
  <si>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</si>
  <si>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</si>
  <si>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</si>
  <si>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</si>
  <si>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</si>
  <si>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</si>
  <si>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</si>
  <si>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</si>
  <si>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</si>
  <si>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</si>
  <si>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</si>
  <si>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</si>
  <si>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</si>
  <si>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</si>
  <si>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</si>
  <si>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</si>
  <si>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</si>
  <si>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</si>
  <si>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</si>
  <si>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</si>
  <si>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</si>
  <si>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</si>
  <si>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</si>
  <si>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</si>
  <si>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</si>
  <si>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</si>
  <si>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</si>
  <si>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</si>
  <si>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</si>
  <si>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</si>
  <si>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</si>
  <si>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</si>
  <si>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</si>
  <si>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</si>
  <si>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</si>
  <si>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</si>
  <si>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</si>
  <si>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</si>
  <si>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</si>
  <si>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</si>
  <si>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</si>
  <si>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</si>
  <si>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</si>
  <si>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</si>
  <si>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</si>
  <si>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</si>
  <si>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</si>
  <si>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</si>
  <si>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</si>
  <si>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</si>
  <si>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</si>
  <si>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</si>
  <si>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</si>
  <si>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</si>
  <si>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</si>
  <si>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</si>
  <si>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</si>
  <si>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</si>
  <si>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</si>
  <si>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</si>
  <si>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</si>
  <si>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</si>
  <si>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</si>
  <si>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</si>
  <si>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</si>
  <si>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</si>
  <si>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</si>
  <si>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</si>
  <si>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</si>
  <si>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</si>
  <si>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</si>
  <si>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</si>
  <si>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</si>
  <si>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</si>
  <si>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</si>
  <si>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</si>
  <si>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</si>
  <si>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</si>
  <si>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</si>
  <si>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</si>
  <si>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</si>
  <si>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</si>
  <si>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</si>
  <si>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</si>
  <si>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</si>
  <si>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</si>
  <si>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</si>
  <si>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</si>
  <si>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</si>
  <si>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</si>
  <si>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</si>
  <si>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</si>
  <si>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</si>
  <si>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</si>
  <si>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</si>
  <si>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</si>
  <si>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</si>
  <si>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</si>
  <si>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</si>
  <si>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</si>
  <si>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</si>
  <si>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</si>
  <si>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</si>
  <si>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</si>
  <si>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</si>
  <si>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</si>
  <si>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</si>
  <si>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</si>
  <si>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</si>
  <si>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</si>
  <si>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</si>
  <si>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</si>
  <si>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</si>
  <si>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</si>
  <si>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</si>
  <si>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</si>
  <si>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</si>
  <si>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</si>
  <si>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</si>
  <si>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</si>
  <si>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</si>
  <si>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</si>
  <si>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</si>
  <si>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</si>
  <si>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</si>
  <si>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</si>
  <si>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</si>
  <si>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</si>
  <si>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</si>
  <si>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</si>
  <si>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</si>
  <si>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</si>
  <si>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</si>
  <si>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</si>
  <si>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</si>
  <si>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</si>
  <si>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</si>
  <si>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</si>
  <si>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</si>
  <si>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</si>
  <si>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</si>
  <si>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</si>
  <si>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</si>
  <si>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</si>
  <si>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</si>
  <si>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</si>
  <si>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</si>
  <si>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</si>
  <si>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</si>
  <si>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</si>
  <si>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</si>
  <si>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</si>
  <si>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</si>
  <si>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</si>
  <si>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</si>
  <si>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</si>
  <si>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</si>
  <si>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</si>
  <si>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</si>
  <si>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</si>
  <si>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</si>
  <si>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</si>
  <si>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</si>
  <si>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</si>
  <si>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</si>
  <si>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</si>
  <si>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</si>
  <si>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</si>
  <si>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</si>
  <si>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</si>
  <si>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</si>
  <si>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</si>
  <si>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</si>
  <si>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</si>
  <si>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</si>
  <si>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</si>
  <si>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</si>
  <si>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</si>
  <si>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</si>
  <si>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</si>
  <si>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</si>
  <si>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</si>
  <si>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</si>
  <si>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</si>
  <si>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</si>
  <si>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</si>
  <si>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</si>
  <si>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</si>
  <si>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</si>
  <si>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</si>
  <si>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</si>
  <si>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</si>
  <si>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</si>
  <si>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</si>
  <si>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</si>
  <si>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</si>
  <si>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</si>
  <si>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</si>
  <si>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</si>
  <si>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</si>
  <si>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</si>
  <si>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</si>
  <si>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</si>
  <si>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</si>
  <si>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</si>
  <si>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</si>
  <si>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</si>
  <si>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</si>
  <si>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</si>
  <si>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</si>
  <si>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</si>
  <si>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</si>
  <si>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</si>
  <si>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</si>
  <si>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</si>
  <si>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</si>
  <si>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</si>
  <si>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</si>
  <si>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</si>
  <si>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</si>
  <si>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</si>
  <si>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</si>
  <si>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</si>
  <si>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</si>
  <si>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</si>
  <si>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</si>
  <si>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</si>
  <si>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</si>
  <si>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</si>
  <si>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</si>
  <si>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</si>
  <si>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</si>
  <si>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</si>
  <si>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</si>
  <si>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</si>
  <si>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</si>
  <si>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</si>
  <si>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</si>
  <si>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</si>
  <si>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</si>
  <si>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</si>
  <si>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</si>
  <si>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</si>
  <si>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</si>
  <si>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</si>
  <si>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</si>
  <si>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</si>
  <si>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</si>
  <si>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</si>
  <si>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</si>
  <si>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</si>
  <si>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</si>
  <si>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</si>
  <si>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</si>
  <si>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</si>
  <si>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</si>
  <si>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</si>
  <si>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</si>
  <si>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</si>
  <si>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</si>
  <si>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</si>
  <si>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</si>
  <si>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</si>
  <si>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</si>
  <si>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</si>
  <si>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</si>
  <si>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</si>
  <si>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</si>
  <si>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</si>
  <si>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</si>
  <si>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</si>
  <si>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</si>
  <si>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</si>
  <si>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</si>
  <si>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</si>
  <si>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</si>
  <si>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</si>
  <si>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</si>
  <si>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</si>
  <si>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</si>
  <si>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</si>
  <si>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</si>
  <si>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</si>
  <si>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</si>
  <si>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</si>
  <si>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</si>
  <si>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</si>
  <si>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</si>
  <si>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</si>
  <si>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</si>
  <si>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</si>
  <si>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</si>
  <si>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</si>
  <si>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</si>
  <si>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</si>
  <si>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</si>
  <si>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</si>
  <si>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</si>
  <si>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</si>
  <si>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</si>
  <si>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</si>
  <si>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</si>
  <si>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</si>
  <si>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</si>
  <si>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</si>
  <si>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</si>
  <si>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</si>
  <si>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</si>
  <si>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</si>
  <si>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</si>
  <si>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</si>
  <si>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</si>
  <si>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</si>
  <si>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</si>
  <si>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</si>
  <si>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</si>
  <si>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</si>
  <si>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</si>
  <si>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</si>
  <si>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</si>
  <si>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</si>
  <si>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</si>
  <si>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</si>
  <si>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</si>
  <si>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</si>
  <si>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</si>
  <si>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</si>
  <si>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</si>
  <si>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</si>
  <si>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</si>
  <si>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</si>
  <si>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</si>
  <si>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</si>
  <si>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</si>
  <si>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</si>
  <si>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</si>
  <si>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</si>
  <si>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</si>
  <si>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</si>
  <si>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</si>
  <si>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</si>
  <si>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</si>
  <si>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</si>
  <si>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</si>
  <si>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</si>
  <si>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</si>
  <si>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</si>
  <si>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</si>
  <si>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</si>
  <si>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</si>
  <si>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</si>
  <si>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</si>
  <si>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</si>
  <si>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</si>
  <si>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</si>
  <si>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</si>
  <si>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</si>
  <si>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</si>
  <si>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</si>
  <si>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</si>
  <si>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</si>
  <si>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</si>
  <si>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</si>
  <si>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</si>
  <si>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</si>
  <si>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</si>
  <si>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</si>
  <si>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</si>
  <si>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</si>
  <si>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</si>
  <si>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</si>
  <si>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</si>
  <si>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</si>
  <si>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</si>
  <si>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</si>
  <si>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</si>
  <si>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</si>
  <si>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</si>
  <si>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</si>
  <si>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</si>
  <si>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</si>
  <si>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</si>
  <si>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</si>
  <si>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</si>
  <si>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</si>
  <si>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</si>
  <si>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</si>
  <si>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</si>
  <si>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</si>
  <si>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</si>
  <si>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</si>
  <si>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</si>
  <si>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</si>
  <si>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</si>
  <si>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</si>
  <si>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</si>
  <si>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</si>
  <si>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</si>
  <si>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</si>
  <si>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</si>
  <si>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</si>
  <si>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</si>
  <si>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</si>
  <si>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</si>
  <si>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</si>
  <si>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</si>
  <si>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</si>
  <si>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</si>
  <si>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</si>
  <si>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</si>
  <si>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</si>
  <si>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</si>
  <si>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</si>
  <si>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</si>
  <si>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</si>
  <si>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</si>
  <si>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</si>
  <si>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</si>
  <si>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</si>
  <si>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</si>
  <si>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</si>
  <si>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</si>
  <si>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</si>
  <si>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</si>
  <si>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</si>
  <si>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</si>
  <si>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</si>
  <si>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</si>
  <si>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</si>
  <si>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</si>
  <si>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</si>
  <si>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</si>
  <si>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</si>
  <si>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</si>
  <si>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</si>
  <si>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</si>
  <si>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</si>
  <si>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</si>
  <si>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</si>
  <si>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</si>
  <si>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</si>
  <si>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</si>
  <si>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</si>
  <si>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</si>
  <si>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</si>
  <si>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</si>
  <si>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</si>
  <si>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</si>
  <si>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</si>
  <si>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</si>
  <si>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</si>
  <si>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</si>
  <si>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</si>
  <si>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</si>
  <si>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</si>
  <si>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</si>
  <si>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</si>
  <si>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</si>
  <si>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</si>
  <si>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</si>
  <si>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</si>
  <si>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</si>
  <si>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</si>
  <si>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</si>
  <si>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</si>
  <si>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</si>
  <si>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</si>
  <si>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</si>
  <si>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</si>
  <si>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</si>
  <si>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</si>
  <si>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</si>
  <si>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</si>
  <si>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</si>
  <si>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</si>
  <si>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</si>
  <si>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</si>
  <si>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</si>
  <si>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</si>
  <si>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</si>
  <si>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</si>
  <si>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</si>
  <si>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</si>
  <si>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</si>
  <si>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</si>
  <si>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</si>
  <si>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</si>
  <si>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</si>
  <si>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</si>
  <si>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</si>
  <si>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</si>
  <si>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</si>
  <si>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</si>
  <si>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</si>
  <si>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</si>
  <si>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</si>
  <si>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</si>
  <si>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</si>
  <si>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</si>
  <si>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</si>
  <si>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</si>
  <si>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</si>
  <si>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</si>
  <si>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</si>
  <si>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</si>
  <si>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</si>
  <si>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</si>
  <si>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</si>
  <si>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</si>
  <si>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</si>
  <si>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</si>
  <si>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</si>
  <si>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</si>
  <si>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</si>
  <si>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</si>
  <si>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</si>
  <si>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</si>
  <si>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</si>
  <si>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</si>
  <si>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</si>
  <si>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</si>
  <si>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</si>
  <si>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</si>
  <si>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</si>
  <si>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</si>
  <si>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</si>
  <si>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</si>
  <si>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</si>
  <si>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</si>
  <si>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</si>
  <si>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</si>
  <si>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</si>
  <si>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</si>
  <si>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</si>
  <si>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</si>
  <si>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</si>
  <si>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</si>
  <si>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</si>
  <si>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</si>
  <si>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</si>
  <si>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</si>
  <si>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</si>
  <si>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</si>
  <si>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</si>
  <si>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</si>
  <si>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</si>
  <si>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</si>
  <si>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</si>
  <si>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</si>
  <si>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</si>
  <si>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</si>
  <si>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</si>
  <si>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</si>
  <si>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</si>
  <si>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</si>
  <si>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</si>
  <si>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</si>
  <si>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</si>
  <si>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</si>
  <si>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</si>
  <si>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</si>
  <si>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</si>
  <si>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</si>
  <si>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</si>
  <si>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</si>
  <si>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</si>
  <si>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</si>
  <si>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</si>
  <si>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</si>
  <si>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</si>
  <si>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</si>
  <si>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</si>
  <si>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</si>
  <si>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</si>
  <si>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</si>
  <si>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</si>
  <si>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</si>
  <si>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</si>
  <si>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</si>
  <si>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</si>
  <si>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</si>
  <si>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</si>
  <si>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</si>
  <si>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</si>
  <si>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</si>
  <si>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</si>
  <si>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</si>
  <si>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</si>
  <si>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</si>
  <si>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</si>
  <si>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</si>
  <si>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</si>
  <si>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</si>
  <si>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</si>
  <si>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</si>
  <si>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</si>
  <si>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</si>
  <si>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</si>
  <si>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</si>
  <si>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</si>
  <si>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</si>
  <si>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</si>
  <si>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</si>
  <si>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</si>
  <si>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</si>
  <si>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</si>
  <si>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</si>
  <si>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</si>
  <si>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</si>
  <si>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</si>
  <si>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</si>
  <si>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</si>
  <si>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</si>
  <si>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</si>
  <si>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</si>
  <si>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</si>
  <si>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</si>
  <si>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</si>
  <si>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</si>
  <si>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</si>
  <si>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</si>
  <si>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</si>
  <si>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</si>
  <si>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</si>
  <si>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</si>
  <si>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</si>
  <si>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</si>
  <si>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</si>
  <si>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</si>
  <si>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</si>
  <si>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</si>
  <si>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</si>
  <si>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</si>
  <si>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</si>
  <si>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</si>
  <si>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</si>
  <si>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</si>
  <si>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</si>
  <si>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</si>
  <si>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</si>
  <si>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</si>
  <si>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</si>
  <si>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</si>
  <si>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</si>
  <si>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</si>
  <si>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</si>
  <si>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</si>
  <si>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</si>
  <si>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</si>
  <si>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</si>
  <si>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</si>
  <si>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</si>
  <si>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</si>
  <si>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</si>
  <si>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</si>
  <si>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</si>
  <si>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</si>
  <si>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</si>
  <si>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</si>
  <si>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</si>
  <si>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</si>
  <si>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</si>
  <si>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</si>
  <si>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</si>
  <si>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</si>
  <si>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</si>
  <si>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</si>
  <si>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</si>
  <si>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</si>
  <si>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</si>
  <si>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</si>
  <si>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</si>
  <si>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</si>
  <si>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</si>
  <si>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</si>
  <si>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</si>
  <si>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</si>
  <si>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</si>
  <si>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</si>
  <si>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</si>
  <si>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</si>
  <si>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</si>
  <si>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</si>
  <si>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</si>
  <si>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</si>
  <si>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</si>
  <si>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</si>
  <si>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</si>
  <si>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</si>
  <si>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</si>
  <si>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</si>
  <si>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</si>
  <si>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</si>
  <si>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</si>
  <si>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</si>
  <si>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</si>
  <si>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</si>
  <si>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</si>
  <si>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</si>
  <si>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</si>
  <si>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</si>
  <si>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</si>
  <si>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</si>
  <si>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</si>
  <si>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</si>
  <si>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</si>
  <si>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</si>
  <si>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</si>
  <si>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</si>
  <si>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</si>
  <si>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</si>
  <si>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</si>
  <si>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</si>
  <si>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</si>
  <si>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</si>
  <si>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</si>
  <si>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</si>
  <si>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</si>
  <si>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</si>
  <si>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</si>
  <si>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</si>
  <si>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</si>
  <si>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</si>
  <si>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</si>
  <si>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</si>
  <si>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</si>
  <si>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</si>
  <si>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</si>
  <si>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</si>
  <si>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</si>
  <si>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</si>
  <si>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</si>
  <si>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</si>
  <si>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</si>
  <si>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</si>
  <si>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</si>
  <si>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</si>
  <si>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</si>
  <si>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</si>
  <si>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</si>
  <si>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</si>
  <si>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</si>
  <si>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</si>
  <si>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</si>
  <si>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</si>
  <si>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</si>
  <si>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</si>
  <si>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</si>
  <si>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</si>
  <si>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</si>
  <si>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</si>
  <si>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</si>
  <si>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</si>
  <si>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</si>
  <si>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</si>
  <si>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</si>
  <si>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</si>
  <si>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</si>
  <si>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</si>
  <si>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</si>
  <si>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</si>
  <si>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</si>
  <si>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</si>
  <si>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</si>
  <si>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</si>
  <si>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</si>
  <si>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</si>
  <si>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</si>
  <si>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</si>
  <si>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</si>
  <si>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</si>
  <si>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</si>
  <si>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</si>
  <si>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</si>
  <si>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</si>
  <si>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</si>
  <si>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</si>
  <si>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</si>
  <si>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</si>
  <si>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</si>
  <si>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</si>
  <si>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</si>
  <si>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</si>
  <si>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</si>
  <si>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</si>
  <si>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</si>
  <si>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</si>
  <si>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</si>
  <si>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</si>
  <si>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</si>
  <si>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</si>
  <si>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</si>
  <si>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</si>
  <si>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</si>
  <si>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</si>
  <si>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</si>
  <si>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</si>
  <si>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</si>
  <si>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</si>
  <si>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</si>
  <si>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</si>
  <si>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</si>
  <si>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</si>
  <si>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</si>
  <si>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</si>
  <si>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</si>
  <si>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</si>
  <si>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</si>
  <si>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</si>
  <si>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</si>
  <si>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</si>
  <si>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</si>
  <si>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</si>
  <si>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</si>
  <si>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</si>
  <si>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</si>
  <si>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</si>
  <si>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</si>
  <si>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</si>
  <si>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</si>
  <si>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</si>
  <si>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</si>
  <si>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</si>
  <si>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</si>
  <si>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</si>
  <si>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</si>
  <si>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</si>
  <si>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</si>
  <si>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</si>
  <si>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</si>
  <si>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</si>
  <si>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</si>
  <si>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</si>
  <si>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</si>
  <si>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</si>
  <si>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</si>
  <si>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</si>
  <si>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</si>
  <si>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</si>
  <si>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</si>
  <si>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</si>
  <si>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</si>
  <si>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</si>
  <si>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</si>
  <si>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</si>
  <si>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</si>
  <si>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</si>
  <si>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</si>
  <si>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</si>
  <si>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</si>
  <si>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</si>
  <si>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</si>
  <si>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</si>
  <si>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</si>
  <si>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</si>
  <si>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</si>
  <si>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</si>
  <si>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</si>
  <si>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</si>
  <si>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</si>
  <si>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</si>
  <si>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</si>
  <si>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</si>
  <si>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</si>
  <si>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</si>
  <si>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</si>
  <si>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</si>
  <si>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</si>
  <si>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</si>
  <si>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</si>
  <si>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</si>
  <si>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</si>
  <si>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</si>
  <si>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</si>
  <si>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</si>
  <si>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</si>
  <si>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</si>
  <si>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</si>
  <si>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</si>
  <si>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</si>
  <si>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</si>
  <si>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</si>
  <si>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</si>
  <si>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</si>
  <si>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</si>
  <si>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</si>
  <si>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</si>
  <si>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</si>
  <si>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</si>
  <si>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</si>
  <si>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</si>
  <si>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</si>
  <si>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</si>
  <si>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</si>
  <si>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</si>
  <si>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</si>
  <si>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</si>
  <si>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</si>
  <si>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</si>
  <si>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</si>
  <si>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</si>
  <si>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</si>
  <si>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</si>
  <si>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</si>
  <si>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</si>
  <si>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</si>
  <si>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</si>
  <si>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</si>
  <si>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</si>
  <si>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</si>
  <si>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</si>
  <si>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</si>
  <si>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</si>
  <si>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</si>
  <si>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</si>
  <si>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</si>
  <si>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</si>
  <si>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</si>
  <si>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</si>
  <si>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</si>
  <si>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</si>
  <si>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</si>
  <si>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</si>
  <si>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</si>
  <si>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</si>
  <si>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</si>
  <si>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</si>
  <si>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</si>
  <si>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</si>
  <si>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</si>
  <si>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</si>
  <si>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</si>
  <si>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</si>
  <si>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</si>
  <si>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</si>
  <si>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</si>
  <si>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</si>
  <si>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</si>
  <si>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</si>
  <si>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</si>
  <si>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</si>
  <si>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</si>
  <si>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</si>
  <si>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</si>
  <si>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</si>
  <si>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</si>
  <si>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</si>
  <si>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</si>
  <si>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</si>
  <si>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</si>
  <si>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</si>
  <si>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</si>
  <si>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</si>
  <si>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</si>
  <si>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</si>
  <si>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</si>
  <si>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</si>
  <si>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</si>
  <si>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</si>
  <si>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</si>
  <si>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</si>
  <si>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</si>
  <si>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</si>
  <si>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</si>
  <si>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</si>
  <si>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</si>
  <si>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</si>
  <si>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</si>
  <si>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</si>
  <si>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</si>
  <si>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</si>
  <si>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</si>
  <si>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</si>
  <si>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</si>
  <si>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</si>
  <si>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</si>
  <si>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</si>
  <si>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</si>
  <si>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</si>
  <si>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</si>
  <si>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</si>
  <si>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</si>
  <si>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</si>
  <si>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</si>
  <si>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</si>
  <si>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</si>
  <si>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</si>
  <si>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</si>
  <si>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</si>
  <si>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</si>
  <si>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</si>
  <si>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</si>
  <si>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</si>
  <si>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</si>
  <si>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</si>
  <si>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</si>
  <si>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</si>
  <si>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</si>
  <si>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</si>
  <si>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</si>
  <si>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</si>
  <si>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</si>
  <si>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</si>
  <si>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</si>
  <si>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</si>
  <si>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</si>
  <si>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</si>
  <si>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</si>
  <si>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</si>
  <si>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</si>
  <si>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</si>
  <si>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</si>
  <si>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</si>
  <si>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</si>
  <si>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</si>
  <si>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</si>
  <si>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</si>
  <si>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</si>
  <si>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</si>
  <si>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</si>
  <si>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</si>
  <si>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</si>
  <si>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</si>
  <si>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</si>
  <si>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</si>
  <si>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</si>
  <si>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</si>
  <si>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</si>
  <si>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</si>
  <si>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</si>
  <si>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</si>
  <si>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</si>
  <si>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</si>
  <si>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</si>
  <si>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</si>
  <si>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</si>
  <si>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</si>
  <si>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</si>
  <si>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</si>
  <si>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</si>
  <si>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</si>
  <si>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</si>
  <si>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</si>
  <si>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</si>
  <si>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</si>
  <si>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</si>
  <si>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</si>
  <si>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</si>
  <si>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</si>
  <si>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</si>
  <si>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</si>
  <si>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</si>
  <si>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</si>
  <si>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</si>
  <si>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</si>
  <si>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</si>
  <si>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</si>
  <si>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</si>
  <si>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</si>
  <si>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</si>
  <si>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</si>
  <si>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</si>
  <si>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</si>
  <si>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</si>
  <si>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</si>
  <si>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</si>
  <si>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</si>
  <si>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</si>
  <si>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</si>
  <si>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</si>
  <si>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</si>
  <si>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</si>
  <si>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</si>
  <si>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</si>
  <si>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</si>
  <si>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</si>
  <si>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</si>
  <si>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</si>
  <si>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</si>
  <si>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</si>
  <si>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</si>
  <si>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</si>
  <si>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</si>
  <si>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</si>
  <si>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</si>
  <si>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</si>
  <si>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</si>
  <si>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</si>
  <si>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</si>
  <si>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</si>
  <si>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</si>
  <si>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</si>
  <si>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</si>
  <si>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</si>
  <si>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</si>
  <si>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</si>
  <si>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</si>
  <si>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</si>
  <si>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</si>
  <si>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</si>
  <si>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</si>
  <si>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</si>
  <si>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</si>
  <si>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</si>
  <si>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</si>
  <si>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</si>
  <si>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</si>
  <si>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</si>
  <si>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</si>
  <si>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</si>
  <si>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</si>
  <si>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</si>
  <si>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</si>
  <si>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</si>
  <si>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</si>
  <si>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</si>
  <si>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</si>
  <si>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</si>
  <si>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</si>
  <si>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</si>
  <si>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</si>
  <si>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</si>
  <si>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</si>
  <si>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</si>
  <si>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</si>
  <si>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</si>
  <si>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</si>
  <si>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</si>
  <si>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</si>
  <si>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</si>
  <si>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</si>
  <si>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</si>
  <si>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</si>
  <si>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</si>
  <si>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</si>
  <si>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</si>
  <si>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</si>
  <si>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</si>
  <si>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</si>
  <si>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</si>
  <si>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</si>
  <si>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</si>
  <si>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</si>
  <si>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</si>
  <si>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</si>
  <si>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</si>
  <si>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</si>
  <si>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</si>
  <si>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</si>
  <si>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</si>
  <si>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</si>
  <si>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</si>
  <si>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</si>
  <si>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</si>
  <si>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</si>
  <si>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</si>
  <si>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</si>
  <si>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</si>
  <si>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</si>
  <si>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</si>
  <si>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</si>
  <si>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</si>
  <si>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</si>
  <si>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</si>
  <si>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</si>
  <si>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</si>
  <si>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</si>
  <si>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</si>
  <si>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</si>
  <si>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</si>
  <si>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</si>
  <si>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</si>
  <si>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</si>
  <si>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</si>
  <si>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</si>
  <si>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</si>
  <si>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</si>
  <si>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</si>
  <si>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</si>
  <si>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</si>
  <si>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</si>
  <si>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</si>
  <si>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</si>
  <si>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</si>
  <si>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</si>
  <si>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</si>
  <si>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</si>
  <si>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</si>
  <si>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</si>
  <si>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</si>
  <si>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</si>
  <si>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</si>
  <si>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</si>
  <si>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</si>
  <si>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</si>
  <si>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</si>
  <si>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</si>
  <si>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</si>
  <si>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</si>
  <si>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</si>
  <si>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</si>
  <si>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</si>
  <si>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</si>
  <si>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</si>
  <si>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</si>
  <si>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</si>
  <si>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</si>
  <si>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</si>
  <si>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</si>
  <si>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</si>
  <si>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</si>
  <si>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</si>
  <si>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</si>
  <si>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</si>
  <si>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</si>
  <si>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</si>
  <si>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</si>
  <si>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</si>
  <si>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</si>
  <si>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</si>
  <si>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</si>
  <si>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</si>
  <si>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</si>
  <si>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</si>
  <si>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</si>
  <si>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</si>
  <si>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</si>
  <si>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</si>
  <si>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</si>
  <si>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</si>
  <si>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</si>
  <si>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</si>
  <si>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</si>
  <si>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</si>
  <si>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</si>
  <si>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</si>
  <si>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</si>
  <si>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</si>
  <si>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</si>
  <si>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</si>
  <si>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</si>
  <si>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</si>
  <si>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</si>
  <si>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</si>
  <si>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</si>
  <si>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</si>
  <si>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</si>
  <si>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</si>
  <si>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</si>
  <si>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</si>
  <si>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</si>
  <si>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</si>
  <si>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</si>
  <si>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</si>
  <si>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</si>
  <si>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</si>
  <si>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</si>
  <si>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</si>
  <si>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</si>
  <si>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</si>
  <si>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</si>
  <si>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</si>
  <si>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</si>
  <si>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</si>
  <si>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</si>
  <si>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</si>
  <si>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</si>
  <si>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</si>
  <si>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</si>
  <si>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</si>
  <si>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</si>
  <si>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</si>
  <si>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</si>
  <si>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</si>
  <si>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</si>
  <si>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</si>
  <si>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</si>
  <si>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</si>
  <si>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</si>
  <si>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</si>
  <si>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</si>
  <si>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</si>
  <si>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</si>
  <si>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</si>
  <si>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</si>
  <si>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</si>
  <si>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</si>
  <si>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</si>
  <si>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</si>
  <si>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</si>
  <si>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</si>
  <si>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</si>
  <si>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</si>
  <si>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</si>
  <si>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</si>
  <si>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</si>
  <si>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</si>
  <si>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</si>
  <si>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</si>
  <si>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</si>
  <si>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</si>
  <si>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</si>
  <si>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</si>
  <si>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</si>
  <si>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</si>
  <si>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</si>
  <si>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</si>
  <si>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</si>
  <si>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</si>
  <si>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</si>
  <si>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</si>
  <si>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</si>
  <si>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</si>
  <si>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</si>
  <si>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</si>
  <si>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</si>
  <si>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</si>
  <si>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</si>
  <si>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</si>
  <si>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</si>
  <si>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</si>
  <si>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</si>
  <si>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</si>
  <si>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</si>
  <si>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</si>
  <si>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</si>
  <si>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</si>
  <si>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</si>
  <si>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</si>
  <si>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</si>
  <si>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</si>
  <si>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</si>
  <si>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</si>
  <si>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</si>
  <si>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</si>
  <si>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</si>
  <si>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</si>
  <si>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</si>
  <si>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</si>
  <si>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</si>
  <si>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</si>
  <si>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</si>
  <si>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</si>
  <si>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</si>
  <si>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</si>
  <si>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</si>
  <si>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</si>
  <si>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</si>
  <si>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</si>
  <si>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</si>
  <si>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</si>
  <si>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</si>
  <si>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</si>
  <si>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</si>
  <si>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</si>
  <si>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</si>
  <si>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</si>
  <si>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</si>
  <si>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</si>
  <si>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</si>
  <si>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</si>
  <si>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</si>
  <si>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</si>
  <si>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</si>
  <si>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</si>
  <si>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</si>
  <si>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</si>
  <si>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</si>
  <si>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</si>
  <si>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</si>
  <si>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</si>
  <si>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</si>
  <si>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</si>
  <si>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</si>
  <si>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</si>
  <si>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</si>
  <si>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</si>
  <si>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</si>
  <si>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</si>
  <si>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</si>
  <si>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</si>
  <si>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</si>
  <si>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</si>
  <si>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</si>
  <si>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</si>
  <si>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</si>
  <si>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</si>
  <si>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</si>
  <si>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</si>
  <si>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</si>
  <si>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</si>
  <si>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</si>
  <si>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</si>
  <si>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</si>
  <si>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</si>
  <si>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</si>
  <si>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</si>
  <si>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</si>
  <si>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</si>
  <si>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</si>
  <si>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</si>
  <si>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</si>
  <si>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</si>
  <si>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</si>
  <si>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</si>
  <si>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</si>
  <si>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</si>
  <si>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</si>
  <si>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</si>
  <si>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</si>
  <si>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</si>
  <si>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</si>
  <si>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</si>
  <si>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</si>
  <si>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</si>
  <si>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</si>
  <si>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</si>
  <si>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</si>
  <si>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</si>
  <si>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</si>
  <si>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</si>
  <si>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</si>
  <si>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</si>
  <si>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</si>
  <si>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</si>
  <si>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</si>
  <si>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</si>
  <si>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</si>
  <si>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</si>
  <si>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</si>
  <si>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</si>
  <si>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</si>
  <si>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</si>
  <si>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</si>
  <si>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</si>
  <si>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</si>
  <si>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</si>
  <si>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</si>
  <si>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</si>
  <si>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</si>
  <si>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</si>
  <si>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</si>
  <si>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</si>
  <si>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</si>
  <si>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</si>
  <si>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</si>
  <si>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</si>
  <si>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</si>
  <si>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</si>
  <si>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</si>
  <si>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</si>
  <si>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</si>
  <si>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</si>
  <si>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</si>
  <si>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</si>
  <si>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</si>
  <si>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</si>
  <si>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</si>
  <si>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</si>
  <si>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</si>
  <si>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</si>
  <si>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</si>
  <si>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</si>
  <si>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</si>
  <si>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</si>
  <si>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</si>
  <si>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</si>
  <si>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</si>
  <si>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</si>
  <si>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</si>
  <si>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</si>
  <si>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</si>
  <si>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</si>
  <si>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</si>
  <si>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</si>
  <si>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</si>
  <si>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</si>
  <si>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</si>
  <si>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</si>
  <si>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</si>
  <si>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</si>
  <si>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</si>
  <si>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</si>
  <si>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</si>
  <si>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</si>
  <si>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</si>
  <si>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</si>
  <si>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</si>
  <si>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</si>
  <si>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</si>
  <si>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</si>
  <si>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</si>
  <si>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</si>
  <si>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</si>
  <si>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</si>
  <si>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</si>
  <si>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</si>
  <si>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</si>
  <si>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</si>
  <si>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</si>
  <si>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</si>
  <si>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</si>
  <si>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</si>
  <si>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</si>
  <si>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</si>
  <si>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</si>
  <si>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</si>
  <si>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</si>
  <si>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</si>
  <si>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</si>
  <si>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</si>
  <si>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</si>
  <si>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</si>
  <si>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</si>
  <si>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</si>
  <si>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</si>
  <si>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</si>
  <si>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</si>
  <si>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</si>
  <si>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</si>
  <si>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</si>
  <si>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</si>
  <si>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</si>
  <si>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</si>
  <si>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</si>
  <si>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</si>
  <si>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</si>
  <si>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</si>
  <si>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</si>
  <si>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</si>
  <si>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</si>
  <si>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</si>
  <si>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</si>
  <si>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</si>
  <si>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</si>
  <si>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</si>
  <si>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</si>
  <si>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</si>
  <si>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</si>
  <si>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</si>
  <si>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</si>
  <si>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</si>
  <si>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</si>
  <si>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</si>
  <si>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</si>
  <si>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</si>
  <si>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</si>
  <si>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</si>
  <si>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</si>
  <si>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</si>
  <si>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</si>
  <si>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</si>
  <si>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</si>
  <si>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</si>
  <si>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</si>
  <si>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</si>
  <si>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</si>
  <si>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</si>
  <si>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</si>
  <si>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</si>
  <si>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</si>
  <si>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</si>
  <si>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</si>
  <si>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</si>
  <si>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</si>
  <si>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</si>
  <si>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</si>
  <si>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</si>
  <si>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</si>
  <si>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</si>
  <si>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</si>
  <si>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</si>
  <si>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</si>
  <si>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</si>
  <si>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</si>
  <si>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</si>
  <si>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</si>
  <si>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</si>
  <si>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</si>
  <si>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</si>
  <si>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</si>
  <si>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</si>
  <si>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</si>
  <si>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</si>
  <si>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</si>
  <si>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</si>
  <si>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</si>
  <si>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</si>
  <si>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</si>
  <si>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</si>
  <si>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</si>
  <si>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</si>
  <si>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</si>
  <si>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</si>
  <si>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</si>
  <si>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</si>
  <si>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</si>
  <si>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</si>
  <si>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</si>
  <si>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</si>
  <si>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</si>
  <si>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</si>
  <si>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</si>
  <si>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</si>
  <si>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</si>
  <si>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</si>
  <si>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</si>
  <si>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</si>
  <si>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</si>
  <si>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</si>
  <si>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</si>
  <si>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</si>
  <si>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</si>
  <si>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</si>
  <si>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</si>
  <si>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</si>
  <si>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</si>
  <si>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</si>
  <si>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</si>
  <si>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</si>
  <si>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</si>
  <si>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</si>
  <si>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</si>
  <si>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</si>
  <si>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</si>
  <si>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</si>
  <si>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</si>
  <si>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</si>
  <si>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</si>
  <si>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</si>
  <si>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</si>
  <si>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</si>
  <si>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</si>
  <si>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</si>
  <si>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</si>
  <si>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</si>
  <si>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</si>
  <si>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</si>
  <si>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</si>
  <si>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</si>
  <si>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</si>
  <si>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</si>
  <si>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</si>
  <si>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</si>
  <si>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</si>
  <si>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</si>
  <si>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</si>
  <si>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</si>
  <si>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</si>
  <si>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</si>
  <si>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</si>
  <si>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</si>
  <si>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</si>
  <si>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</si>
  <si>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</si>
  <si>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</si>
  <si>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</si>
  <si>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</si>
  <si>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</si>
  <si>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</si>
  <si>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</si>
  <si>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</si>
  <si>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</si>
  <si>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</si>
  <si>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</si>
  <si>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</si>
  <si>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</si>
  <si>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</si>
  <si>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</si>
  <si>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</si>
  <si>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</si>
  <si>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</si>
  <si>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</si>
  <si>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</si>
  <si>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</si>
  <si>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</si>
  <si>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</si>
  <si>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</si>
  <si>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</si>
  <si>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</si>
  <si>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</si>
  <si>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</si>
  <si>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</si>
  <si>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</si>
  <si>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</si>
  <si>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</si>
  <si>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</si>
  <si>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</si>
  <si>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</si>
  <si>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</si>
  <si>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</si>
  <si>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</si>
  <si>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</si>
  <si>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</si>
  <si>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</si>
  <si>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</si>
  <si>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</si>
  <si>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</si>
  <si>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</si>
  <si>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</si>
  <si>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</si>
  <si>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</si>
  <si>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</si>
  <si>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</si>
  <si>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</si>
  <si>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</si>
  <si>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</si>
  <si>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</si>
  <si>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</si>
  <si>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</si>
  <si>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</si>
  <si>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</si>
  <si>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</si>
  <si>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</si>
  <si>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</si>
  <si>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</si>
  <si>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</si>
  <si>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</si>
  <si>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</si>
  <si>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</si>
  <si>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</si>
  <si>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</si>
  <si>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</si>
  <si>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</si>
  <si>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</si>
  <si>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</si>
  <si>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</si>
  <si>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</si>
  <si>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</si>
  <si>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</si>
  <si>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</si>
  <si>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</si>
  <si>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</si>
  <si>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</si>
  <si>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</si>
  <si>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</si>
  <si>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</si>
  <si>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</si>
  <si>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</si>
  <si>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</si>
  <si>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</si>
  <si>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</si>
  <si>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</si>
  <si>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</si>
  <si>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</si>
  <si>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</si>
  <si>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</si>
  <si>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</si>
  <si>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</si>
  <si>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</si>
  <si>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</si>
  <si>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</si>
  <si>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</si>
  <si>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</si>
  <si>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</si>
  <si>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</si>
  <si>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</si>
  <si>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</si>
  <si>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</si>
  <si>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</si>
  <si>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</si>
  <si>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</si>
  <si>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</si>
  <si>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</si>
  <si>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</si>
  <si>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</si>
  <si>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</si>
  <si>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</si>
  <si>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</si>
  <si>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</si>
  <si>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</si>
  <si>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</si>
  <si>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</si>
  <si>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</si>
  <si>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</si>
  <si>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</si>
  <si>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</si>
  <si>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</si>
  <si>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</si>
  <si>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</si>
  <si>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</si>
  <si>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</si>
  <si>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</si>
  <si>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</si>
  <si>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</si>
  <si>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</si>
  <si>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</si>
  <si>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</si>
  <si>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</si>
  <si>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</si>
  <si>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</si>
  <si>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</si>
  <si>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</si>
  <si>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</si>
  <si>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</si>
  <si>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</si>
  <si>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</si>
  <si>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</si>
  <si>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</si>
  <si>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</si>
  <si>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</si>
  <si>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</si>
  <si>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</si>
  <si>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</si>
  <si>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</si>
  <si>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</si>
  <si>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</si>
  <si>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</si>
  <si>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</si>
  <si>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</si>
  <si>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</si>
  <si>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</si>
  <si>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</si>
  <si>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</si>
  <si>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</si>
  <si>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</si>
  <si>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</si>
  <si>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</si>
  <si>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</si>
  <si>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</si>
  <si>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</si>
  <si>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</si>
  <si>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</si>
  <si>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</si>
  <si>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</si>
  <si>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</si>
  <si>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</si>
  <si>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</si>
  <si>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</si>
  <si>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</si>
  <si>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</si>
  <si>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</si>
  <si>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</si>
  <si>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</si>
  <si>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</si>
  <si>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</si>
  <si>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</si>
  <si>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</si>
  <si>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</si>
  <si>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</si>
  <si>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</si>
  <si>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</si>
  <si>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</si>
  <si>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</si>
  <si>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</si>
  <si>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</si>
  <si>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</si>
  <si>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</si>
  <si>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</si>
  <si>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</si>
  <si>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</si>
  <si>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</si>
  <si>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</si>
  <si>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</si>
  <si>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</si>
  <si>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</si>
  <si>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</si>
  <si>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</si>
  <si>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</si>
  <si>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</si>
  <si>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</si>
  <si>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</si>
  <si>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</si>
  <si>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</si>
  <si>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</si>
  <si>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</si>
  <si>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</si>
  <si>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</si>
  <si>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</si>
  <si>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</si>
  <si>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</si>
  <si>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</si>
  <si>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</si>
  <si>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</si>
  <si>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</si>
  <si>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</si>
  <si>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</si>
  <si>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</si>
  <si>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</si>
  <si>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</si>
  <si>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</si>
  <si>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</si>
  <si>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</si>
  <si>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</si>
  <si>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</si>
  <si>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</si>
  <si>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</si>
  <si>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</si>
  <si>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</si>
  <si>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</si>
  <si>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</si>
  <si>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</si>
  <si>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</si>
  <si>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</si>
  <si>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</si>
  <si>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</si>
  <si>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</si>
  <si>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</si>
  <si>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</si>
  <si>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</si>
  <si>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</si>
  <si>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</si>
  <si>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</si>
  <si>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</si>
  <si>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</si>
  <si>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</si>
  <si>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</si>
  <si>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</si>
  <si>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</si>
  <si>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</si>
  <si>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</si>
  <si>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</si>
  <si>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</si>
  <si>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</si>
  <si>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</si>
  <si>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</si>
  <si>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</si>
  <si>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</si>
  <si>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</si>
  <si>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</si>
  <si>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</si>
  <si>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</si>
  <si>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</si>
  <si>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</si>
  <si>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</si>
  <si>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</si>
  <si>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</si>
  <si>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</si>
  <si>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</si>
  <si>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</si>
  <si>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</si>
  <si>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</si>
  <si>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</si>
  <si>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</si>
  <si>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</si>
  <si>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</si>
  <si>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</si>
  <si>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</si>
  <si>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</si>
  <si>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</si>
  <si>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</si>
  <si>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</si>
  <si>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</si>
  <si>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</si>
  <si>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</si>
  <si>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</si>
  <si>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</si>
  <si>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</si>
  <si>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</si>
  <si>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</si>
  <si>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</si>
  <si>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</si>
  <si>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</si>
  <si>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</si>
  <si>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</si>
  <si>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</si>
  <si>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</si>
  <si>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</si>
  <si>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</si>
  <si>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</si>
  <si>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</si>
  <si>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</si>
  <si>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</si>
  <si>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</si>
  <si>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</si>
  <si>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</si>
  <si>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</si>
  <si>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</si>
  <si>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</si>
  <si>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</si>
  <si>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</si>
  <si>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</si>
  <si>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</si>
  <si>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</si>
  <si>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</si>
  <si>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</si>
  <si>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</si>
  <si>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</si>
  <si>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</si>
  <si>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</si>
  <si>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</si>
  <si>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</si>
  <si>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</si>
  <si>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</si>
  <si>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</si>
  <si>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</si>
  <si>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</si>
  <si>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</si>
  <si>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</si>
  <si>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</si>
  <si>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</si>
  <si>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</si>
  <si>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</si>
  <si>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</si>
  <si>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</si>
  <si>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</si>
  <si>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</si>
  <si>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</si>
  <si>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</si>
  <si>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</si>
  <si>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</si>
  <si>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</si>
  <si>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</si>
  <si>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</si>
  <si>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</si>
  <si>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</si>
  <si>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</si>
  <si>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</si>
  <si>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</si>
  <si>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</si>
  <si>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</si>
  <si>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</si>
  <si>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</si>
  <si>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</si>
  <si>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</si>
  <si>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</si>
  <si>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</si>
  <si>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</si>
  <si>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</si>
  <si>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</si>
  <si>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</si>
  <si>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</si>
  <si>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</si>
  <si>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</si>
  <si>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</si>
  <si>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</si>
  <si>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</si>
  <si>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</si>
  <si>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</si>
  <si>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</si>
  <si>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</si>
  <si>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</si>
  <si>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</si>
  <si>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</si>
  <si>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</si>
  <si>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</si>
  <si>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</si>
  <si>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</si>
  <si>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</si>
  <si>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</si>
  <si>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</si>
  <si>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</si>
  <si>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</si>
  <si>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</si>
  <si>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</si>
  <si>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</si>
  <si>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</si>
  <si>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</si>
  <si>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</si>
  <si>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</si>
  <si>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</si>
  <si>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</si>
  <si>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</si>
  <si>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</si>
  <si>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</si>
  <si>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</si>
  <si>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</si>
  <si>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</si>
  <si>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</si>
  <si>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</si>
  <si>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</si>
  <si>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</si>
  <si>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</si>
  <si>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</si>
  <si>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</si>
  <si>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</si>
  <si>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</si>
  <si>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</si>
  <si>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</si>
  <si>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</si>
  <si>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</si>
  <si>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</si>
  <si>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</si>
  <si>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</si>
  <si>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</si>
  <si>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</si>
  <si>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</si>
  <si>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</si>
  <si>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</si>
  <si>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</si>
  <si>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</si>
  <si>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</si>
  <si>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</si>
  <si>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</si>
  <si>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</si>
  <si>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</si>
  <si>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</si>
  <si>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</si>
  <si>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</si>
  <si>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</si>
  <si>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</si>
  <si>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</si>
  <si>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</si>
  <si>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</si>
  <si>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</si>
  <si>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</si>
  <si>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</si>
  <si>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</si>
  <si>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</si>
  <si>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</si>
  <si>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</si>
  <si>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</si>
  <si>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</si>
  <si>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</si>
  <si>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</si>
  <si>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</si>
  <si>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</si>
  <si>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</si>
  <si>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</si>
  <si>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</si>
  <si>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</si>
  <si>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</si>
  <si>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</si>
  <si>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</si>
  <si>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</si>
  <si>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</si>
  <si>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</si>
  <si>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</si>
  <si>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</si>
  <si>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</si>
  <si>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</si>
  <si>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</si>
  <si>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</si>
  <si>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</si>
  <si>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</si>
  <si>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</si>
  <si>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</si>
  <si>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</si>
  <si>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</si>
  <si>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</si>
  <si>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</si>
  <si>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</si>
  <si>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</si>
  <si>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</si>
  <si>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</si>
  <si>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</si>
  <si>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</si>
  <si>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</si>
  <si>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</si>
  <si>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</si>
  <si>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</si>
  <si>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</si>
  <si>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</si>
  <si>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</si>
  <si>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</si>
  <si>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</si>
  <si>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</si>
  <si>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</si>
  <si>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</si>
  <si>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</si>
  <si>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</si>
  <si>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</si>
  <si>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</si>
  <si>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</si>
  <si>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</si>
  <si>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</si>
  <si>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</si>
  <si>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</si>
  <si>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</si>
  <si>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</si>
  <si>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</si>
  <si>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</si>
  <si>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</si>
  <si>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</si>
  <si>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</si>
  <si>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</si>
  <si>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</si>
  <si>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</si>
  <si>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</si>
  <si>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</si>
  <si>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</si>
  <si>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</si>
  <si>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</si>
  <si>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</si>
  <si>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</si>
  <si>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</si>
  <si>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</si>
  <si>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</si>
  <si>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</si>
  <si>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</si>
  <si>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</si>
  <si>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</si>
  <si>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</si>
  <si>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</si>
  <si>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</si>
  <si>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</si>
  <si>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</si>
  <si>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</si>
  <si>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</si>
  <si>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</si>
  <si>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</si>
  <si>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</si>
  <si>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</si>
  <si>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</si>
  <si>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</si>
  <si>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</si>
  <si>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</si>
  <si>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</si>
  <si>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</si>
  <si>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</si>
  <si>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</si>
  <si>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</si>
  <si>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</si>
  <si>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</si>
  <si>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</si>
  <si>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</si>
  <si>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</si>
  <si>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</si>
  <si>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</si>
  <si>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</si>
  <si>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</si>
  <si>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</si>
  <si>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</si>
  <si>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</si>
  <si>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</si>
  <si>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</si>
  <si>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</si>
  <si>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</si>
  <si>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</si>
  <si>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</si>
  <si>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</si>
  <si>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</si>
  <si>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</si>
  <si>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</si>
  <si>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</si>
  <si>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</si>
  <si>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</si>
  <si>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</si>
  <si>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</si>
  <si>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</si>
  <si>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</si>
  <si>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</si>
  <si>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</si>
  <si>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</si>
  <si>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</si>
  <si>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</si>
  <si>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</si>
  <si>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</si>
  <si>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</si>
  <si>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</si>
  <si>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</si>
  <si>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</si>
  <si>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</si>
  <si>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</si>
  <si>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</si>
  <si>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</si>
  <si>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</si>
  <si>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</si>
  <si>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</si>
  <si>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</si>
  <si>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</si>
  <si>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</si>
  <si>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</si>
  <si>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</si>
  <si>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</si>
  <si>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</si>
  <si>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</si>
  <si>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</si>
  <si>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</si>
  <si>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</si>
  <si>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</si>
  <si>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</si>
  <si>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</si>
  <si>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</si>
  <si>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</si>
  <si>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</si>
  <si>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</si>
  <si>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</si>
  <si>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</si>
  <si>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</si>
  <si>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</si>
  <si>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</si>
  <si>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</si>
  <si>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</si>
  <si>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</si>
  <si>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</si>
  <si>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</si>
  <si>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</si>
  <si>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</si>
  <si>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</si>
  <si>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</si>
  <si>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</si>
  <si>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</si>
  <si>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</si>
  <si>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</si>
  <si>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</si>
  <si>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</si>
  <si>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</si>
  <si>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</si>
  <si>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</si>
  <si>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</si>
  <si>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</si>
  <si>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</si>
  <si>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</si>
  <si>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</si>
  <si>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</si>
  <si>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</si>
  <si>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</si>
  <si>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</si>
  <si>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</si>
  <si>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</si>
  <si>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</si>
  <si>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</si>
  <si>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</si>
  <si>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</si>
  <si>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</si>
  <si>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</si>
  <si>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</si>
  <si>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</si>
  <si>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</si>
  <si>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</si>
  <si>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</si>
  <si>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</si>
  <si>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</si>
  <si>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</si>
  <si>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</si>
  <si>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</si>
  <si>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</si>
  <si>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</si>
  <si>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</si>
  <si>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</si>
  <si>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</si>
  <si>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</si>
  <si>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</si>
  <si>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</si>
  <si>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</si>
  <si>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</si>
  <si>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</si>
  <si>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</si>
  <si>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</si>
  <si>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</si>
  <si>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</si>
  <si>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</si>
  <si>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</si>
  <si>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</si>
  <si>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</si>
  <si>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</si>
  <si>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</si>
  <si>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</si>
  <si>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</si>
  <si>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</si>
  <si>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</si>
  <si>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</si>
  <si>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</si>
  <si>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</si>
  <si>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</si>
  <si>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</si>
  <si>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</si>
  <si>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</si>
  <si>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</si>
  <si>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</si>
  <si>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</si>
  <si>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</si>
  <si>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</si>
  <si>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</si>
  <si>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</si>
  <si>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</si>
  <si>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</si>
  <si>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</si>
  <si>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</si>
  <si>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</si>
  <si>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</si>
  <si>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</si>
  <si>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</si>
  <si>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</si>
  <si>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</si>
  <si>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</si>
  <si>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</si>
  <si>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</si>
  <si>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</si>
  <si>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</si>
  <si>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</si>
  <si>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</si>
  <si>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</si>
  <si>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</si>
  <si>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</si>
  <si>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</si>
  <si>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</si>
  <si>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</si>
  <si>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</si>
  <si>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</si>
  <si>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</si>
  <si>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</si>
  <si>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</si>
  <si>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</si>
  <si>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</si>
  <si>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</si>
  <si>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</si>
  <si>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</si>
  <si>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</si>
  <si>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</si>
  <si>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</si>
  <si>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</si>
  <si>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</si>
  <si>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</si>
  <si>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</si>
  <si>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</si>
  <si>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</si>
  <si>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</si>
  <si>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</si>
  <si>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</si>
  <si>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</si>
  <si>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</si>
  <si>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</si>
  <si>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</si>
  <si>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</si>
  <si>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</si>
  <si>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</si>
  <si>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</si>
  <si>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</si>
  <si>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</si>
  <si>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</si>
  <si>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</si>
  <si>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</si>
  <si>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</si>
  <si>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</si>
  <si>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</si>
  <si>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</si>
  <si>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</si>
  <si>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</si>
  <si>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</si>
  <si>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</si>
  <si>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</si>
  <si>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</si>
  <si>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</si>
  <si>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</si>
  <si>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</si>
  <si>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</si>
  <si>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</si>
  <si>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</si>
  <si>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</si>
  <si>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</si>
  <si>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</si>
  <si>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</si>
  <si>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</si>
  <si>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</si>
  <si>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</si>
  <si>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</si>
  <si>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</si>
  <si>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</si>
  <si>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</si>
  <si>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</si>
  <si>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</si>
  <si>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</si>
  <si>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</si>
  <si>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</si>
  <si>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</si>
  <si>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</si>
  <si>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</si>
  <si>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</si>
  <si>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</si>
  <si>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</si>
  <si>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</si>
  <si>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</si>
  <si>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</si>
  <si>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</si>
  <si>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</si>
  <si>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</si>
  <si>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</si>
  <si>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</si>
  <si>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</si>
  <si>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</si>
  <si>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</si>
  <si>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</si>
  <si>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</si>
  <si>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</si>
  <si>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</si>
  <si>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</si>
  <si>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</si>
  <si>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</si>
  <si>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</si>
  <si>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</si>
  <si>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</si>
  <si>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</si>
  <si>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</si>
  <si>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</si>
  <si>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</si>
  <si>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</si>
  <si>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</si>
  <si>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</si>
  <si>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</si>
  <si>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</si>
  <si>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</si>
  <si>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</si>
  <si>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</si>
  <si>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</si>
  <si>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</si>
  <si>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</si>
  <si>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</si>
  <si>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</si>
  <si>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</si>
  <si>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</si>
  <si>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</si>
  <si>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</si>
  <si>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</si>
  <si>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</si>
  <si>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</si>
  <si>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</si>
  <si>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</si>
  <si>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</si>
  <si>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</si>
  <si>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</si>
  <si>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</si>
  <si>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</si>
  <si>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</si>
  <si>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</si>
  <si>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</si>
  <si>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</si>
  <si>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</si>
  <si>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</si>
  <si>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</si>
  <si>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</si>
  <si>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</si>
  <si>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</si>
  <si>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</si>
  <si>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</si>
  <si>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</si>
  <si>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</si>
  <si>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</si>
  <si>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</si>
  <si>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</si>
  <si>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</si>
  <si>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</si>
  <si>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</si>
  <si>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</si>
  <si>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</si>
  <si>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</si>
  <si>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</si>
  <si>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</si>
  <si>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</si>
  <si>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</si>
  <si>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</si>
  <si>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</si>
  <si>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</si>
  <si>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</si>
  <si>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</si>
  <si>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</si>
  <si>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</si>
  <si>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</si>
  <si>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</si>
  <si>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</si>
  <si>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</si>
  <si>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</si>
  <si>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</si>
  <si>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</si>
  <si>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</si>
  <si>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</si>
  <si>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</si>
  <si>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</si>
  <si>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</si>
  <si>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</si>
  <si>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</si>
  <si>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</si>
  <si>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</si>
  <si>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</si>
  <si>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</si>
  <si>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</si>
  <si>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</si>
  <si>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</si>
  <si>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</si>
  <si>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</si>
  <si>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</si>
  <si>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</si>
  <si>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</si>
  <si>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</si>
  <si>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</si>
  <si>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</si>
  <si>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</si>
  <si>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</si>
  <si>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</si>
  <si>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</si>
  <si>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</si>
  <si>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</si>
  <si>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</si>
  <si>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</si>
  <si>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</si>
  <si>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</si>
  <si>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</si>
  <si>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</si>
  <si>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</si>
  <si>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</si>
  <si>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</si>
  <si>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</si>
  <si>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</si>
  <si>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</si>
  <si>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</si>
  <si>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</si>
  <si>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</si>
  <si>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</si>
  <si>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</si>
  <si>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</si>
  <si>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</si>
  <si>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</si>
  <si>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</si>
  <si>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</si>
  <si>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</si>
  <si>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</si>
  <si>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</si>
  <si>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</si>
  <si>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</si>
  <si>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</si>
  <si>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</si>
  <si>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</si>
  <si>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</si>
  <si>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</si>
  <si>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</si>
  <si>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</si>
  <si>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</si>
  <si>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</si>
  <si>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</si>
  <si>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</si>
  <si>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</si>
  <si>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</si>
  <si>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</si>
  <si>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</si>
  <si>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</si>
  <si>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</si>
  <si>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</si>
  <si>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</si>
  <si>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</si>
  <si>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</si>
  <si>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</si>
  <si>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</si>
  <si>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</si>
  <si>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</si>
  <si>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</si>
  <si>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</si>
  <si>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</si>
  <si>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</si>
  <si>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</si>
  <si>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</si>
  <si>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</si>
  <si>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</si>
  <si>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</si>
  <si>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</si>
  <si>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</si>
  <si>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</si>
  <si>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</si>
  <si>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</si>
  <si>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</si>
  <si>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</si>
  <si>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</si>
  <si>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</si>
  <si>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</si>
  <si>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</si>
  <si>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</si>
  <si>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</si>
  <si>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</si>
  <si>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</si>
  <si>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</si>
  <si>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</si>
  <si>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</si>
  <si>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</si>
  <si>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</si>
  <si>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</si>
  <si>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</si>
  <si>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</si>
  <si>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</si>
  <si>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</si>
  <si>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</si>
  <si>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</si>
  <si>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</si>
  <si>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</si>
  <si>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</si>
  <si>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</si>
  <si>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</si>
  <si>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</si>
  <si>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</si>
  <si>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</si>
  <si>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</si>
  <si>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</si>
  <si>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</si>
  <si>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</si>
  <si>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</si>
  <si>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</si>
  <si>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</si>
  <si>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</si>
  <si>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</si>
  <si>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</si>
  <si>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</si>
  <si>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</si>
  <si>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</si>
  <si>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</si>
  <si>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</si>
  <si>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</si>
  <si>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</si>
  <si>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</si>
  <si>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</si>
  <si>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</si>
  <si>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</si>
  <si>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</si>
  <si>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</si>
  <si>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</si>
  <si>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</si>
  <si>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</si>
  <si>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</si>
  <si>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</si>
  <si>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</si>
  <si>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</si>
  <si>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</si>
  <si>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</si>
  <si>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</si>
  <si>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</si>
  <si>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</si>
  <si>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</si>
  <si>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</si>
  <si>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</si>
  <si>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</si>
  <si>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</si>
  <si>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</si>
  <si>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</si>
  <si>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</si>
  <si>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</si>
  <si>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</si>
  <si>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</si>
  <si>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</si>
  <si>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</si>
  <si>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</si>
  <si>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</si>
  <si>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</si>
  <si>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</si>
  <si>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</si>
  <si>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</si>
  <si>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</si>
  <si>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</si>
  <si>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</si>
  <si>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</si>
  <si>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</si>
  <si>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</si>
  <si>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</si>
  <si>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</si>
  <si>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</si>
  <si>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</si>
  <si>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</si>
  <si>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</si>
  <si>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</si>
  <si>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</si>
  <si>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</si>
  <si>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</si>
  <si>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</si>
  <si>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</si>
  <si>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</si>
  <si>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</si>
  <si>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</si>
  <si>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</si>
  <si>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</si>
  <si>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</si>
  <si>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</si>
  <si>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</si>
  <si>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</si>
  <si>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</si>
  <si>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</si>
  <si>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</si>
  <si>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</si>
  <si>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</si>
  <si>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</si>
  <si>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</si>
  <si>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</si>
  <si>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</si>
  <si>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</si>
  <si>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</si>
  <si>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</si>
  <si>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</si>
  <si>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</si>
  <si>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</si>
  <si>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</si>
  <si>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</si>
  <si>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</si>
  <si>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</si>
  <si>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</si>
  <si>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</si>
  <si>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</si>
  <si>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</si>
  <si>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</si>
  <si>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</si>
  <si>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</si>
  <si>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</si>
  <si>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</si>
  <si>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</si>
  <si>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</si>
  <si>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</si>
  <si>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</si>
  <si>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</si>
  <si>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</si>
  <si>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</si>
  <si>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</si>
  <si>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</si>
  <si>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</si>
  <si>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</si>
  <si>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</si>
  <si>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</si>
  <si>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</si>
  <si>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</si>
  <si>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</si>
  <si>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</si>
  <si>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</si>
  <si>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</si>
  <si>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</si>
  <si>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</si>
  <si>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</si>
  <si>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</si>
  <si>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</si>
  <si>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</si>
  <si>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</si>
  <si>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</si>
  <si>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</si>
  <si>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</si>
  <si>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</si>
  <si>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</si>
  <si>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</si>
  <si>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</si>
  <si>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</si>
  <si>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</si>
  <si>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</si>
  <si>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</si>
  <si>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</si>
  <si>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</si>
  <si>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</si>
  <si>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</si>
  <si>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</si>
  <si>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</si>
  <si>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</si>
  <si>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</si>
  <si>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</si>
  <si>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</si>
  <si>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</si>
  <si>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</si>
  <si>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</si>
  <si>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</si>
  <si>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</si>
  <si>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</si>
  <si>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</si>
  <si>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</si>
  <si>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</si>
  <si>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</si>
  <si>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</si>
  <si>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</si>
  <si>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</si>
  <si>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</si>
  <si>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</si>
  <si>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</si>
  <si>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</si>
  <si>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</si>
  <si>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</si>
  <si>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</si>
  <si>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</si>
  <si>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</si>
  <si>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</si>
  <si>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</si>
  <si>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</si>
  <si>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</si>
  <si>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</si>
  <si>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</si>
  <si>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</si>
  <si>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</si>
  <si>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</si>
  <si>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</si>
  <si>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</si>
  <si>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</si>
  <si>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</si>
  <si>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</si>
  <si>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</si>
  <si>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</si>
  <si>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</si>
  <si>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</si>
  <si>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</si>
  <si>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</si>
  <si>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</si>
  <si>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</si>
  <si>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</si>
  <si>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</si>
  <si>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</si>
  <si>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</si>
  <si>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</si>
  <si>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</si>
  <si>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</si>
  <si>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</si>
  <si>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</si>
  <si>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</si>
  <si>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</si>
  <si>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</si>
  <si>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</si>
  <si>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</si>
  <si>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</si>
  <si>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</si>
  <si>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</si>
  <si>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</si>
  <si>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</si>
  <si>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</si>
  <si>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</si>
  <si>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</si>
  <si>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</si>
  <si>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</si>
  <si>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</si>
  <si>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</si>
  <si>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</si>
  <si>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</si>
  <si>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</si>
  <si>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</si>
  <si>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</si>
  <si>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</si>
  <si>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</si>
  <si>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</si>
  <si>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</si>
  <si>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</si>
  <si>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</si>
  <si>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</si>
  <si>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</si>
  <si>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</si>
  <si>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</si>
  <si>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</si>
  <si>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</si>
  <si>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</si>
  <si>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</si>
  <si>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</si>
  <si>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</si>
  <si>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</si>
  <si>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</si>
  <si>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</si>
  <si>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</si>
  <si>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</si>
  <si>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</si>
  <si>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</si>
  <si>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</si>
  <si>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</si>
  <si>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</si>
  <si>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</si>
  <si>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</si>
  <si>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</si>
  <si>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</si>
  <si>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</si>
  <si>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</si>
  <si>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</si>
  <si>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</si>
  <si>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</si>
  <si>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</si>
  <si>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</si>
  <si>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</si>
  <si>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</si>
  <si>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</si>
  <si>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</si>
  <si>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</si>
  <si>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</si>
  <si>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</si>
  <si>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</si>
  <si>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</si>
  <si>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</si>
  <si>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</si>
  <si>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</si>
  <si>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</si>
  <si>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</si>
  <si>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</si>
  <si>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</si>
  <si>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</si>
  <si>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</si>
  <si>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</si>
  <si>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</si>
  <si>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</si>
  <si>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</si>
  <si>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</si>
  <si>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</si>
  <si>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</si>
  <si>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</si>
  <si>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</si>
  <si>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</si>
  <si>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</si>
  <si>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</si>
  <si>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</si>
  <si>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</si>
  <si>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</si>
  <si>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</si>
  <si>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</si>
  <si>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</si>
  <si>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</si>
  <si>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</si>
  <si>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</si>
  <si>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</si>
  <si>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</si>
  <si>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</si>
  <si>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</si>
  <si>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</si>
  <si>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</si>
  <si>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</si>
  <si>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</si>
  <si>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</si>
  <si>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</si>
  <si>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</si>
  <si>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</si>
  <si>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</si>
  <si>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</si>
  <si>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</si>
  <si>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</si>
  <si>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</si>
  <si>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</si>
  <si>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</si>
  <si>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</si>
  <si>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</si>
  <si>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</si>
  <si>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</si>
  <si>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</si>
  <si>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</si>
  <si>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</si>
  <si>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</si>
  <si>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</si>
  <si>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</si>
  <si>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</si>
  <si>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</si>
  <si>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</si>
  <si>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</si>
  <si>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</si>
  <si>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</si>
  <si>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</si>
  <si>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</si>
  <si>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</si>
  <si>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</si>
  <si>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</si>
  <si>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</si>
  <si>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</si>
  <si>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</si>
  <si>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</si>
  <si>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</si>
  <si>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</si>
  <si>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</si>
  <si>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</si>
  <si>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</si>
  <si>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</si>
  <si>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</si>
  <si>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</si>
  <si>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</si>
  <si>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</si>
  <si>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</si>
  <si>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</si>
  <si>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</si>
  <si>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</si>
  <si>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</si>
  <si>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</si>
  <si>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</si>
  <si>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</si>
  <si>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</si>
  <si>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</si>
  <si>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</si>
  <si>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</si>
  <si>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</si>
  <si>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</si>
  <si>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</si>
  <si>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</si>
  <si>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</si>
  <si>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</si>
  <si>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</si>
  <si>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</si>
  <si>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</si>
  <si>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</si>
  <si>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</si>
  <si>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</si>
  <si>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</si>
  <si>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</si>
  <si>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</si>
  <si>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</si>
  <si>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</si>
  <si>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</si>
  <si>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</si>
  <si>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</si>
  <si>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</si>
  <si>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</si>
  <si>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</si>
  <si>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</si>
  <si>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</si>
  <si>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</si>
  <si>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</si>
  <si>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</si>
  <si>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</si>
  <si>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</si>
  <si>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</si>
  <si>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</si>
  <si>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</si>
  <si>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</si>
  <si>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</si>
  <si>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</si>
  <si>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</si>
  <si>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</si>
  <si>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</si>
  <si>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</si>
  <si>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</si>
  <si>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</si>
  <si>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</si>
  <si>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</si>
  <si>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</si>
  <si>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</si>
  <si>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</si>
  <si>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</si>
  <si>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</si>
  <si>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</si>
  <si>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</si>
  <si>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</si>
  <si>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</si>
  <si>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</si>
  <si>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</si>
  <si>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</si>
  <si>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</si>
  <si>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</si>
  <si>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</si>
  <si>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</si>
  <si>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</si>
  <si>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</si>
  <si>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</si>
  <si>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</si>
  <si>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</si>
  <si>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</si>
  <si>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</si>
  <si>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</si>
  <si>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</si>
  <si>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</si>
  <si>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</si>
  <si>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</si>
  <si>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</si>
  <si>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</si>
  <si>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</si>
  <si>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</si>
  <si>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</si>
  <si>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</si>
  <si>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</si>
  <si>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</si>
  <si>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</si>
  <si>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</si>
  <si>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</si>
  <si>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</si>
  <si>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</si>
  <si>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</si>
  <si>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</si>
  <si>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</si>
  <si>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</si>
  <si>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</si>
  <si>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</si>
  <si>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</si>
  <si>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</si>
  <si>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</si>
  <si>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</si>
  <si>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</si>
  <si>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</si>
  <si>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</si>
  <si>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</si>
  <si>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</si>
  <si>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</si>
  <si>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</si>
  <si>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</si>
  <si>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</si>
  <si>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</si>
  <si>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</si>
  <si>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</si>
  <si>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</si>
  <si>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</si>
  <si>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</si>
  <si>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</si>
  <si>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</si>
  <si>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</si>
  <si>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</si>
  <si>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</si>
  <si>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</si>
  <si>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</si>
  <si>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</si>
  <si>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</si>
  <si>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</si>
  <si>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</si>
  <si>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</si>
  <si>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</si>
  <si>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</si>
  <si>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</si>
  <si>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</si>
  <si>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</si>
  <si>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</si>
  <si>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</si>
  <si>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</si>
  <si>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</si>
  <si>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</si>
  <si>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</si>
  <si>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</si>
  <si>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</si>
  <si>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</si>
  <si>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</si>
  <si>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</si>
  <si>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</si>
  <si>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</si>
  <si>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</si>
  <si>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</si>
  <si>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</si>
  <si>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</si>
  <si>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</si>
  <si>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</si>
  <si>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</si>
  <si>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</si>
  <si>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</si>
  <si>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</si>
  <si>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</si>
  <si>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</si>
  <si>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</si>
  <si>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</si>
  <si>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</si>
  <si>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</si>
  <si>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</si>
  <si>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</si>
  <si>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</si>
  <si>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</si>
  <si>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</si>
  <si>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</si>
  <si>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</si>
  <si>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</si>
  <si>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</si>
  <si>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</si>
  <si>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</si>
  <si>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</si>
  <si>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</si>
  <si>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</si>
  <si>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</si>
  <si>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</si>
  <si>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</si>
  <si>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</si>
  <si>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</si>
  <si>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</si>
  <si>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</si>
  <si>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</si>
  <si>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</si>
  <si>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</si>
  <si>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</si>
  <si>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</si>
  <si>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</si>
  <si>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</si>
  <si>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</si>
  <si>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</si>
  <si>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</si>
  <si>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</si>
  <si>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</si>
  <si>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</si>
  <si>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</si>
  <si>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</si>
  <si>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</si>
  <si>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</si>
  <si>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</si>
  <si>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</si>
  <si>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</si>
  <si>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</si>
  <si>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</si>
  <si>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</si>
  <si>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</si>
  <si>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</si>
  <si>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</si>
  <si>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</si>
  <si>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</si>
  <si>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</si>
  <si>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</si>
  <si>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</si>
  <si>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</si>
  <si>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</si>
  <si>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</si>
  <si>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</si>
  <si>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</si>
  <si>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</si>
  <si>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</si>
  <si>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</si>
  <si>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</si>
  <si>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</si>
  <si>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</si>
  <si>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</si>
  <si>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</si>
  <si>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</si>
  <si>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</si>
  <si>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</si>
  <si>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</si>
  <si>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</si>
  <si>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</si>
  <si>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</si>
  <si>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</si>
  <si>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</si>
  <si>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</si>
  <si>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</si>
  <si>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</si>
  <si>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</si>
  <si>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</si>
  <si>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</si>
  <si>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</si>
  <si>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</si>
  <si>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</si>
  <si>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</si>
  <si>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</si>
  <si>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</si>
  <si>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</si>
  <si>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</si>
  <si>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</si>
  <si>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</si>
  <si>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</si>
  <si>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</si>
  <si>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</si>
  <si>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</si>
  <si>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</si>
  <si>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</si>
  <si>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</si>
  <si>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</si>
  <si>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</si>
  <si>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</si>
  <si>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</si>
  <si>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</si>
  <si>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</si>
  <si>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</si>
  <si>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</si>
  <si>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</si>
  <si>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</si>
  <si>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</si>
  <si>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</si>
  <si>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</si>
  <si>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</si>
  <si>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</si>
  <si>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</si>
  <si>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</si>
  <si>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</si>
  <si>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</si>
  <si>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</si>
  <si>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</si>
  <si>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</si>
  <si>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</si>
  <si>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</si>
  <si>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</si>
  <si>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</si>
  <si>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</si>
  <si>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</si>
  <si>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</si>
  <si>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</si>
  <si>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</si>
  <si>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</si>
  <si>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</si>
  <si>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</si>
  <si>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</si>
  <si>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</si>
  <si>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</si>
  <si>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</si>
  <si>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</si>
  <si>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</si>
  <si>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</si>
  <si>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</si>
  <si>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</si>
  <si>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</si>
  <si>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</si>
  <si>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</si>
  <si>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</si>
  <si>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</si>
  <si>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</si>
  <si>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</si>
  <si>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</si>
  <si>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</si>
  <si>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</si>
  <si>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</si>
  <si>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</si>
  <si>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</si>
  <si>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</si>
  <si>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</si>
  <si>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</si>
  <si>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</si>
  <si>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</si>
  <si>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</si>
  <si>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</si>
  <si>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</si>
  <si>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</si>
  <si>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</si>
  <si>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</si>
  <si>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</si>
  <si>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</si>
  <si>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</si>
  <si>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</si>
  <si>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</si>
  <si>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</si>
  <si>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</si>
  <si>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</si>
  <si>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</si>
  <si>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</si>
  <si>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</si>
  <si>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</si>
  <si>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</si>
  <si>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</si>
  <si>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</si>
  <si>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</si>
  <si>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</si>
  <si>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</si>
  <si>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</si>
  <si>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</si>
  <si>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</si>
  <si>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</si>
  <si>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</si>
  <si>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</si>
  <si>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</si>
  <si>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</si>
  <si>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</si>
  <si>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</si>
  <si>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</si>
  <si>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</si>
  <si>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</si>
  <si>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</si>
  <si>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</si>
  <si>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</si>
  <si>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</si>
  <si>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</si>
  <si>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</si>
  <si>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</si>
  <si>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</si>
  <si>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</si>
  <si>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</si>
  <si>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</si>
  <si>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</si>
  <si>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</si>
  <si>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</si>
  <si>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</si>
  <si>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</si>
  <si>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</si>
  <si>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</si>
  <si>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</si>
  <si>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</si>
  <si>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</si>
  <si>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</si>
  <si>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</si>
  <si>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</si>
  <si>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</si>
  <si>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</si>
  <si>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</si>
  <si>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</si>
  <si>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</si>
  <si>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</si>
  <si>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</si>
  <si>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</si>
  <si>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</si>
  <si>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</si>
  <si>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</si>
  <si>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</si>
  <si>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</si>
  <si>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</si>
  <si>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</si>
  <si>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</si>
  <si>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</si>
  <si>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</si>
  <si>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</si>
  <si>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</si>
  <si>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</si>
  <si>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</si>
  <si>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</si>
  <si>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</si>
  <si>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</si>
  <si>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</si>
  <si>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</si>
  <si>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</si>
  <si>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</si>
  <si>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</si>
  <si>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</si>
  <si>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</si>
  <si>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</si>
  <si>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</si>
  <si>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</si>
  <si>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</si>
  <si>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</si>
  <si>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</si>
  <si>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</si>
  <si>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</si>
  <si>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</si>
  <si>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</si>
  <si>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</si>
  <si>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</si>
  <si>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</si>
  <si>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</si>
  <si>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</si>
  <si>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</si>
  <si>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</si>
  <si>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</si>
  <si>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</si>
  <si>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</si>
  <si>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</si>
  <si>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</si>
  <si>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</si>
  <si>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</si>
  <si>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</si>
  <si>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</si>
  <si>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</si>
  <si>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</si>
  <si>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</si>
  <si>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</si>
  <si>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</si>
  <si>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</si>
  <si>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</si>
  <si>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</si>
  <si>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</si>
  <si>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</si>
  <si>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</si>
  <si>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</si>
  <si>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</si>
  <si>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</si>
  <si>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</si>
  <si>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</si>
  <si>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</si>
  <si>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</si>
  <si>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</si>
  <si>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</si>
  <si>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</si>
  <si>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</si>
  <si>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</si>
  <si>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</si>
  <si>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</si>
  <si>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</si>
  <si>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</si>
  <si>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</si>
  <si>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</si>
  <si>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</si>
  <si>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</si>
  <si>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</si>
  <si>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</si>
  <si>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</si>
  <si>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</si>
  <si>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</si>
  <si>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</si>
  <si>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</si>
  <si>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</si>
  <si>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</si>
  <si>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</si>
  <si>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</si>
  <si>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</si>
  <si>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</si>
  <si>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</si>
  <si>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</si>
  <si>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</si>
  <si>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</si>
  <si>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</si>
  <si>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</si>
  <si>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</si>
  <si>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</si>
  <si>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</si>
  <si>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</si>
  <si>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</si>
  <si>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</si>
  <si>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</si>
  <si>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</si>
  <si>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</si>
  <si>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</si>
  <si>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</si>
  <si>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</si>
  <si>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</si>
  <si>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</si>
  <si>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</si>
  <si>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</si>
  <si>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</si>
  <si>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</si>
  <si>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</si>
  <si>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</si>
  <si>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</si>
  <si>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</si>
  <si>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</si>
  <si>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</si>
  <si>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</si>
  <si>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</si>
  <si>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</si>
  <si>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</si>
  <si>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</si>
  <si>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</si>
  <si>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</si>
  <si>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</si>
  <si>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</si>
  <si>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</si>
  <si>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</si>
  <si>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</si>
  <si>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</si>
  <si>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</si>
  <si>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</si>
  <si>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</si>
  <si>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</si>
  <si>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</si>
  <si>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</si>
  <si>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</si>
  <si>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</si>
  <si>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</si>
  <si>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</si>
  <si>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</si>
  <si>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</si>
  <si>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</si>
  <si>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</si>
  <si>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</si>
  <si>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</si>
  <si>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</si>
  <si>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</si>
  <si>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</si>
  <si>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</si>
  <si>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</si>
  <si>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</si>
  <si>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</si>
  <si>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</si>
  <si>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</si>
  <si>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</si>
  <si>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</si>
  <si>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</si>
  <si>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</si>
  <si>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</si>
  <si>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</si>
  <si>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</si>
  <si>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</si>
  <si>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</si>
  <si>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</si>
  <si>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</si>
  <si>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</si>
  <si>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</si>
  <si>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</si>
  <si>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</si>
  <si>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</si>
  <si>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</si>
  <si>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</si>
  <si>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</si>
  <si>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</si>
  <si>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</si>
  <si>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</si>
  <si>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</si>
  <si>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</si>
  <si>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</si>
  <si>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</si>
  <si>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</si>
  <si>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</si>
  <si>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</si>
  <si>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</si>
  <si>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</si>
  <si>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</si>
  <si>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</si>
  <si>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</si>
  <si>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</si>
  <si>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</si>
  <si>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</si>
  <si>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</si>
  <si>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</si>
  <si>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</si>
  <si>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</si>
  <si>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</si>
  <si>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</si>
  <si>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</si>
  <si>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</si>
  <si>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</si>
  <si>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</si>
  <si>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</si>
  <si>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</si>
  <si>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</si>
  <si>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</si>
  <si>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</si>
  <si>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</si>
  <si>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</si>
  <si>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</si>
  <si>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</si>
  <si>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</si>
  <si>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</si>
  <si>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</si>
  <si>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</si>
  <si>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</si>
  <si>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</si>
  <si>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</si>
  <si>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</si>
  <si>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</si>
  <si>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</si>
  <si>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</si>
  <si>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</si>
  <si>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</si>
  <si>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</si>
  <si>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</si>
  <si>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</si>
  <si>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</si>
  <si>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</si>
  <si>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</si>
  <si>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</si>
  <si>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</si>
  <si>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</si>
  <si>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</si>
  <si>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</si>
  <si>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</si>
  <si>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</si>
  <si>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</si>
  <si>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</si>
  <si>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</si>
  <si>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</si>
  <si>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</si>
  <si>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</si>
  <si>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</si>
  <si>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</si>
  <si>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</si>
  <si>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</si>
  <si>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</si>
  <si>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</si>
  <si>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</si>
  <si>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</si>
  <si>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</si>
  <si>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</si>
  <si>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</si>
  <si>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</si>
  <si>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</si>
  <si>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</si>
  <si>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</si>
  <si>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</si>
  <si>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</si>
  <si>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</si>
  <si>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</si>
  <si>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</si>
  <si>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</si>
  <si>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</si>
  <si>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</si>
  <si>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</si>
  <si>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</si>
  <si>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</si>
  <si>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</si>
  <si>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</si>
  <si>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</si>
  <si>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</si>
  <si>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</si>
  <si>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</si>
  <si>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</si>
  <si>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</si>
  <si>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</si>
  <si>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</si>
  <si>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</si>
  <si>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</si>
  <si>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</si>
  <si>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</si>
  <si>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</si>
  <si>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</si>
  <si>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</si>
  <si>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</si>
  <si>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</si>
  <si>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</si>
  <si>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</si>
  <si>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</si>
  <si>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</si>
  <si>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</si>
  <si>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</si>
  <si>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</si>
  <si>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</si>
  <si>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</si>
  <si>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</si>
  <si>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</si>
  <si>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</si>
  <si>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</si>
  <si>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</si>
  <si>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</si>
  <si>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</si>
  <si>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</si>
  <si>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</si>
  <si>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</si>
  <si>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</si>
  <si>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</si>
  <si>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</si>
  <si>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</si>
  <si>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</si>
  <si>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</si>
  <si>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</si>
  <si>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</si>
  <si>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</si>
  <si>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</si>
  <si>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</si>
  <si>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</si>
  <si>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</si>
  <si>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</si>
  <si>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</si>
  <si>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</si>
  <si>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</si>
  <si>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</si>
  <si>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</si>
  <si>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</si>
  <si>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</si>
  <si>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</si>
  <si>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</si>
  <si>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</si>
  <si>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</si>
  <si>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</si>
  <si>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</si>
  <si>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</si>
  <si>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</si>
  <si>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</si>
  <si>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</si>
  <si>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</si>
  <si>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</si>
  <si>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</si>
  <si>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</si>
  <si>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</si>
  <si>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</si>
  <si>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</si>
  <si>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</si>
  <si>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</si>
  <si>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</si>
  <si>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</si>
  <si>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</si>
  <si>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</si>
  <si>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</si>
  <si>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</si>
  <si>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</si>
  <si>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</si>
  <si>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</si>
  <si>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</si>
  <si>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</si>
  <si>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</si>
  <si>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</si>
  <si>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</si>
  <si>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</si>
  <si>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</si>
  <si>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</si>
  <si>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</si>
  <si>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</si>
  <si>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</si>
  <si>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</si>
  <si>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</si>
  <si>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</si>
  <si>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</si>
  <si>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</si>
  <si>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</si>
  <si>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</si>
  <si>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</si>
  <si>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</si>
  <si>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</si>
  <si>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</si>
  <si>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</si>
  <si>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</si>
  <si>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</si>
  <si>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</si>
  <si>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</si>
  <si>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</si>
  <si>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</si>
  <si>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</si>
  <si>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</si>
  <si>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</si>
  <si>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</si>
  <si>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</si>
  <si>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</si>
  <si>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</si>
  <si>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</si>
  <si>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</si>
  <si>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</si>
  <si>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</si>
  <si>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</si>
  <si>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</si>
  <si>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</si>
  <si>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</si>
  <si>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</si>
  <si>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</si>
  <si>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</si>
  <si>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</si>
  <si>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</si>
  <si>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</si>
  <si>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</si>
  <si>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</si>
  <si>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</si>
  <si>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</si>
  <si>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</si>
  <si>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</si>
  <si>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</si>
  <si>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</si>
  <si>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</si>
  <si>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</si>
  <si>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</si>
  <si>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</si>
  <si>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</si>
  <si>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</si>
  <si>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</si>
  <si>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</si>
  <si>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</si>
  <si>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</si>
  <si>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</si>
  <si>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</si>
  <si>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</si>
  <si>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</si>
  <si>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</si>
  <si>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</si>
  <si>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</si>
  <si>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</si>
  <si>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</si>
  <si>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</si>
  <si>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</si>
  <si>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</si>
  <si>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</si>
  <si>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</si>
  <si>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</si>
  <si>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</si>
  <si>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</si>
  <si>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</si>
  <si>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</si>
  <si>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</si>
  <si>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</si>
  <si>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</si>
  <si>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</si>
  <si>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</si>
  <si>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</si>
  <si>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</si>
  <si>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</si>
  <si>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</si>
  <si>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</si>
  <si>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</si>
  <si>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</si>
  <si>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</si>
  <si>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</si>
  <si>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</si>
  <si>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</si>
  <si>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</si>
  <si>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</si>
  <si>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</si>
  <si>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</si>
  <si>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</si>
  <si>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</si>
  <si>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</si>
  <si>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</si>
  <si>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</si>
  <si>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</si>
  <si>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</si>
  <si>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</si>
  <si>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</si>
  <si>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</si>
  <si>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</si>
  <si>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</si>
  <si>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</si>
  <si>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</si>
  <si>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</si>
  <si>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</si>
  <si>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</si>
  <si>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</si>
  <si>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</si>
  <si>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</si>
  <si>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</si>
  <si>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</si>
  <si>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</si>
  <si>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</si>
  <si>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</si>
  <si>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</si>
  <si>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</si>
  <si>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</si>
  <si>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</si>
  <si>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</si>
  <si>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</si>
  <si>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</si>
  <si>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</si>
  <si>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</si>
  <si>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</si>
  <si>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</si>
  <si>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</si>
  <si>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</si>
  <si>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</si>
  <si>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</si>
  <si>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</si>
  <si>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</si>
  <si>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</si>
  <si>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</si>
  <si>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</si>
  <si>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</si>
  <si>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</si>
  <si>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</si>
  <si>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</si>
  <si>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</si>
  <si>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</si>
  <si>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</si>
  <si>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</si>
  <si>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</si>
  <si>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</si>
  <si>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</si>
  <si>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</si>
  <si>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</si>
  <si>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</si>
  <si>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</si>
  <si>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</si>
  <si>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</si>
  <si>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</si>
  <si>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</si>
  <si>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</si>
  <si>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</si>
  <si>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</si>
  <si>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</si>
  <si>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</si>
  <si>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</si>
  <si>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</si>
  <si>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</si>
  <si>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</si>
  <si>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</si>
  <si>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</si>
  <si>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</si>
  <si>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</si>
  <si>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</si>
  <si>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</si>
  <si>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</si>
  <si>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</si>
  <si>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</si>
  <si>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</si>
  <si>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</si>
  <si>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</si>
  <si>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</si>
  <si>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</si>
  <si>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</si>
  <si>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</si>
  <si>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</si>
  <si>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</si>
  <si>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</si>
  <si>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</si>
  <si>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</si>
  <si>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</si>
  <si>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</si>
  <si>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</si>
  <si>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</si>
  <si>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</si>
  <si>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</si>
  <si>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</si>
  <si>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</si>
  <si>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</si>
  <si>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</si>
  <si>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</si>
  <si>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</si>
  <si>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</si>
  <si>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</si>
  <si>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</si>
  <si>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</si>
  <si>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</si>
  <si>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</si>
  <si>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</si>
  <si>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</si>
  <si>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</si>
  <si>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</si>
  <si>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</si>
  <si>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</si>
  <si>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</si>
  <si>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</si>
  <si>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</si>
  <si>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</si>
  <si>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</si>
  <si>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</si>
  <si>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</si>
  <si>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</si>
  <si>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</si>
  <si>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</si>
  <si>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</si>
  <si>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</si>
  <si>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</si>
  <si>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</si>
  <si>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</si>
  <si>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</si>
  <si>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</si>
  <si>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</si>
  <si>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</si>
  <si>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</si>
  <si>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</si>
  <si>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</si>
  <si>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</si>
  <si>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</si>
  <si>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</si>
  <si>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</si>
  <si>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</si>
  <si>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</si>
  <si>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</si>
  <si>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</si>
  <si>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</si>
  <si>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</si>
  <si>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</si>
  <si>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</si>
  <si>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</si>
  <si>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</si>
  <si>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</si>
  <si>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</si>
  <si>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</si>
  <si>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</si>
  <si>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</si>
  <si>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</si>
  <si>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</si>
  <si>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</si>
  <si>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</si>
  <si>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</si>
  <si>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</si>
  <si>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</si>
  <si>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</si>
  <si>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</si>
  <si>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</si>
  <si>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</si>
  <si>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</si>
  <si>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</si>
  <si>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</si>
  <si>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</si>
  <si>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</si>
  <si>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</si>
  <si>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</si>
  <si>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</si>
  <si>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</si>
  <si>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</si>
  <si>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</si>
  <si>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</si>
  <si>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</si>
  <si>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</si>
  <si>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</si>
  <si>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</si>
  <si>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</si>
  <si>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</si>
  <si>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</si>
  <si>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</si>
  <si>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</si>
  <si>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</si>
  <si>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</si>
  <si>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</si>
  <si>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</si>
  <si>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</si>
  <si>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</si>
  <si>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</si>
  <si>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</si>
  <si>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</si>
  <si>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</si>
  <si>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</si>
  <si>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</si>
  <si>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</si>
  <si>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</si>
  <si>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</si>
  <si>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</si>
  <si>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</si>
  <si>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</si>
  <si>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</si>
  <si>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</si>
  <si>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</si>
  <si>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</si>
  <si>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</si>
  <si>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</si>
  <si>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</si>
  <si>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</si>
  <si>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</si>
  <si>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</si>
  <si>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</si>
  <si>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</si>
  <si>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</si>
  <si>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</si>
  <si>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</si>
  <si>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</si>
  <si>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</si>
  <si>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</si>
  <si>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</si>
  <si>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</si>
  <si>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</si>
  <si>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</si>
  <si>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</si>
  <si>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</si>
  <si>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</si>
  <si>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</si>
  <si>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</si>
  <si>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</si>
  <si>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</si>
  <si>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</si>
  <si>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</si>
  <si>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</si>
  <si>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</si>
  <si>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</si>
  <si>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</si>
  <si>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</si>
  <si>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</si>
  <si>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</si>
  <si>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</si>
  <si>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</si>
  <si>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</si>
  <si>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</si>
  <si>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</si>
  <si>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</si>
  <si>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</si>
  <si>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</si>
  <si>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</si>
  <si>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</si>
  <si>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</si>
  <si>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</si>
  <si>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</si>
  <si>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</si>
  <si>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</si>
  <si>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</si>
  <si>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</si>
  <si>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</si>
  <si>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</si>
  <si>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</si>
  <si>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</si>
  <si>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</si>
  <si>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</si>
  <si>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</si>
  <si>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</si>
  <si>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</si>
  <si>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</si>
  <si>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</si>
  <si>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</si>
  <si>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</si>
  <si>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</si>
  <si>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</si>
  <si>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</si>
  <si>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</si>
  <si>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</si>
  <si>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</si>
  <si>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</si>
  <si>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</si>
  <si>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</si>
  <si>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</si>
  <si>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</si>
  <si>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</si>
  <si>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</si>
  <si>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</si>
  <si>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</si>
  <si>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</si>
  <si>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</si>
  <si>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</si>
  <si>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</si>
  <si>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</si>
  <si>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</si>
  <si>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</si>
  <si>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</si>
  <si>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</si>
  <si>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</si>
  <si>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</si>
  <si>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</si>
  <si>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</si>
  <si>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</si>
  <si>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</si>
  <si>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</si>
  <si>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</si>
  <si>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</si>
  <si>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</si>
  <si>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</si>
  <si>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</si>
  <si>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</si>
  <si>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</si>
  <si>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</si>
  <si>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</si>
  <si>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</si>
  <si>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</si>
  <si>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</si>
  <si>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</si>
  <si>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</si>
  <si>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</si>
  <si>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</si>
  <si>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</si>
  <si>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</si>
  <si>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</si>
  <si>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</si>
  <si>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</si>
  <si>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</si>
  <si>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</si>
  <si>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</si>
  <si>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</si>
  <si>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</si>
  <si>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</si>
  <si>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</si>
  <si>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</si>
  <si>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</si>
  <si>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</si>
  <si>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</si>
  <si>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</si>
  <si>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</si>
  <si>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</si>
  <si>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</si>
  <si>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</si>
  <si>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</si>
  <si>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</si>
  <si>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</si>
  <si>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</si>
  <si>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</si>
  <si>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</si>
  <si>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</si>
  <si>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</si>
  <si>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</si>
  <si>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</si>
  <si>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</si>
  <si>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</si>
  <si>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</si>
  <si>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</si>
  <si>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</si>
  <si>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</si>
  <si>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</si>
  <si>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</si>
  <si>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</si>
  <si>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</si>
  <si>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</si>
  <si>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</si>
  <si>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</si>
  <si>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</si>
  <si>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</si>
  <si>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</si>
  <si>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</si>
  <si>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</si>
  <si>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</si>
  <si>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</si>
  <si>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</si>
  <si>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</si>
  <si>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</si>
  <si>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</si>
  <si>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</si>
  <si>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</si>
  <si>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</si>
  <si>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</si>
  <si>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</si>
  <si>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</si>
  <si>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</si>
  <si>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</si>
  <si>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</si>
  <si>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</si>
  <si>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</si>
  <si>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</si>
  <si>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</si>
  <si>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</si>
  <si>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</si>
  <si>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</si>
  <si>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</si>
  <si>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</si>
  <si>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</si>
  <si>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</si>
  <si>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</si>
  <si>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</si>
  <si>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</si>
  <si>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</si>
  <si>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</si>
  <si>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</si>
  <si>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</si>
  <si>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</si>
  <si>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</si>
  <si>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</si>
  <si>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</si>
  <si>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</si>
  <si>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</si>
  <si>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</si>
  <si>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</si>
  <si>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</si>
  <si>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</si>
  <si>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</si>
  <si>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</si>
  <si>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</si>
  <si>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</si>
  <si>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</si>
  <si>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</si>
  <si>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</si>
  <si>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</si>
  <si>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</si>
  <si>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</si>
  <si>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</si>
  <si>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</si>
  <si>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</si>
  <si>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</si>
  <si>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</si>
  <si>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</si>
  <si>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</si>
  <si>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</si>
  <si>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</si>
  <si>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</si>
  <si>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</si>
  <si>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</si>
  <si>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</si>
  <si>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</si>
  <si>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</si>
  <si>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</si>
  <si>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</si>
  <si>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</si>
  <si>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</si>
  <si>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</si>
  <si>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</si>
  <si>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</si>
  <si>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</si>
  <si>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</si>
  <si>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</si>
  <si>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</si>
  <si>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</si>
  <si>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</si>
  <si>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</si>
  <si>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</si>
  <si>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</si>
  <si>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</si>
  <si>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</si>
  <si>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</si>
  <si>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</si>
  <si>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</si>
  <si>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</si>
  <si>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</si>
  <si>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</si>
  <si>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</si>
  <si>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</si>
  <si>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</si>
  <si>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</si>
  <si>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</si>
  <si>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</si>
  <si>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</si>
  <si>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</si>
  <si>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</si>
  <si>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</si>
  <si>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</si>
  <si>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</si>
  <si>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</si>
  <si>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</si>
  <si>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</si>
  <si>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</si>
  <si>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</si>
  <si>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</si>
  <si>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</si>
  <si>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</si>
  <si>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</si>
  <si>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</si>
  <si>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</si>
  <si>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</si>
  <si>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</si>
  <si>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</si>
  <si>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</si>
  <si>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</si>
  <si>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</si>
  <si>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</si>
  <si>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</si>
  <si>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</si>
  <si>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</si>
  <si>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</si>
  <si>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</si>
  <si>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</si>
  <si>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</si>
  <si>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</si>
  <si>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</si>
  <si>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</si>
  <si>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</si>
  <si>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</si>
  <si>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</si>
  <si>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</si>
  <si>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</si>
  <si>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</si>
  <si>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</si>
  <si>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</si>
  <si>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</si>
  <si>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</si>
  <si>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</si>
  <si>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</si>
  <si>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</si>
  <si>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</si>
  <si>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</si>
  <si>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</si>
  <si>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</si>
  <si>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</si>
  <si>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</si>
  <si>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</si>
  <si>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</si>
  <si>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</si>
  <si>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</si>
  <si>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</si>
  <si>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</si>
  <si>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</si>
  <si>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</si>
  <si>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</si>
  <si>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</si>
  <si>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</si>
  <si>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</si>
  <si>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</si>
  <si>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</si>
  <si>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</si>
  <si>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</si>
  <si>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</si>
  <si>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</si>
  <si>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</si>
  <si>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</si>
  <si>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</si>
  <si>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</si>
  <si>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</si>
  <si>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</si>
  <si>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</si>
  <si>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</si>
  <si>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</si>
  <si>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</si>
  <si>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</si>
  <si>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</si>
  <si>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</si>
  <si>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</si>
  <si>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</si>
  <si>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</si>
  <si>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</si>
  <si>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</si>
  <si>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</si>
  <si>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</si>
  <si>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</si>
  <si>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</si>
  <si>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</si>
  <si>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</si>
  <si>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</si>
  <si>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</si>
  <si>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</si>
  <si>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</si>
  <si>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</si>
  <si>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</si>
  <si>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</si>
  <si>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</si>
  <si>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</si>
  <si>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</si>
  <si>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</si>
  <si>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</si>
  <si>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</si>
  <si>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</si>
  <si>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</si>
  <si>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</si>
  <si>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</si>
  <si>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</si>
  <si>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</si>
  <si>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</si>
  <si>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</si>
  <si>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</si>
  <si>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</si>
  <si>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</si>
  <si>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</si>
  <si>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</si>
  <si>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</si>
  <si>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</si>
  <si>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</si>
  <si>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</si>
  <si>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</si>
  <si>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</si>
  <si>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</si>
  <si>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</si>
  <si>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</si>
  <si>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</si>
  <si>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</si>
  <si>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</si>
  <si>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</si>
  <si>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</si>
  <si>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</si>
  <si>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</si>
  <si>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</si>
  <si>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</si>
  <si>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</si>
  <si>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</si>
  <si>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</si>
  <si>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</si>
  <si>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</si>
  <si>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</si>
  <si>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</si>
  <si>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</si>
  <si>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</si>
  <si>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</si>
  <si>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</si>
  <si>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</si>
  <si>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</si>
  <si>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</si>
  <si>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</si>
  <si>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</si>
  <si>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</si>
  <si>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</si>
  <si>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</si>
  <si>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</si>
  <si>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</si>
  <si>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</si>
  <si>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</si>
  <si>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</si>
  <si>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</si>
  <si>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</si>
  <si>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</si>
  <si>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</si>
  <si>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</si>
  <si>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</si>
  <si>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</si>
  <si>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</si>
  <si>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</si>
  <si>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</si>
  <si>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</si>
  <si>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</si>
  <si>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</si>
  <si>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</si>
  <si>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</si>
  <si>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</si>
  <si>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</si>
  <si>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</si>
  <si>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</si>
  <si>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</si>
  <si>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</si>
  <si>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</si>
  <si>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</si>
  <si>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</si>
  <si>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</si>
  <si>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</si>
  <si>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</si>
  <si>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</si>
  <si>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</si>
  <si>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</si>
  <si>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</si>
  <si>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</si>
  <si>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</si>
  <si>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</si>
  <si>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</si>
  <si>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</si>
  <si>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</si>
  <si>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</si>
  <si>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</si>
  <si>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</si>
  <si>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</si>
  <si>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</si>
  <si>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</si>
  <si>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</si>
  <si>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</si>
  <si>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</si>
  <si>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</si>
  <si>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</si>
  <si>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</si>
  <si>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</si>
  <si>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</si>
  <si>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</si>
  <si>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</si>
  <si>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</si>
  <si>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</si>
  <si>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</si>
  <si>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</si>
  <si>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</si>
  <si>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</si>
  <si>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</si>
  <si>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</si>
  <si>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</si>
  <si>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</si>
  <si>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</si>
  <si>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</si>
  <si>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</si>
  <si>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</si>
  <si>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</si>
  <si>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</si>
  <si>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</si>
  <si>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</si>
  <si>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</si>
  <si>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</si>
  <si>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</si>
  <si>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</si>
  <si>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</si>
  <si>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</si>
  <si>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</si>
  <si>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</si>
  <si>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</si>
  <si>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</si>
  <si>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</si>
  <si>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</si>
  <si>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</si>
  <si>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</si>
  <si>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</si>
  <si>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</si>
  <si>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</si>
  <si>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</si>
  <si>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</si>
  <si>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</si>
  <si>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</si>
  <si>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</si>
  <si>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</si>
  <si>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</si>
  <si>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</si>
  <si>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</si>
  <si>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</si>
  <si>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</si>
  <si>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</si>
  <si>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</si>
  <si>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</si>
  <si>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</si>
  <si>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</si>
  <si>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</si>
  <si>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</si>
  <si>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</si>
  <si>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</si>
  <si>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</si>
  <si>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</si>
  <si>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</si>
  <si>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</si>
  <si>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</si>
  <si>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</si>
  <si>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</si>
  <si>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</si>
  <si>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</si>
  <si>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</si>
  <si>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</si>
  <si>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</si>
  <si>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</si>
  <si>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</si>
  <si>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</si>
  <si>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</si>
  <si>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</si>
  <si>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</si>
  <si>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</si>
  <si>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</si>
  <si>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</si>
  <si>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</si>
  <si>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</si>
  <si>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</si>
  <si>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</si>
  <si>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</si>
  <si>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</si>
  <si>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</si>
  <si>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</si>
  <si>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</si>
  <si>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</si>
  <si>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</si>
  <si>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</si>
  <si>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</si>
  <si>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</si>
  <si>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</si>
  <si>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</si>
  <si>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</si>
  <si>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</si>
  <si>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</si>
  <si>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</si>
  <si>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</si>
  <si>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</si>
  <si>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</si>
  <si>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</si>
  <si>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</si>
  <si>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</si>
  <si>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</si>
  <si>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</si>
  <si>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</si>
  <si>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</si>
  <si>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</si>
  <si>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</si>
  <si>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</si>
  <si>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</si>
  <si>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</si>
  <si>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</si>
  <si>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</si>
  <si>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</si>
  <si>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</si>
  <si>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</si>
  <si>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</si>
  <si>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</si>
  <si>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</si>
  <si>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</si>
  <si>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</si>
  <si>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</si>
  <si>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</si>
  <si>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</si>
  <si>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</si>
  <si>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</si>
  <si>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</si>
  <si>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</si>
  <si>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</si>
  <si>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</si>
  <si>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</si>
  <si>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</si>
  <si>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</si>
  <si>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</si>
  <si>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</si>
  <si>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</si>
  <si>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</si>
  <si>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</si>
  <si>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</si>
  <si>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</si>
  <si>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</si>
  <si>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</si>
  <si>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</si>
  <si>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</si>
  <si>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</si>
  <si>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</si>
  <si>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</si>
  <si>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</si>
  <si>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</si>
  <si>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</si>
  <si>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</si>
  <si>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</si>
  <si>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</si>
  <si>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</si>
  <si>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</si>
  <si>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</si>
  <si>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</si>
  <si>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</si>
  <si>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</si>
  <si>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</si>
  <si>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</si>
  <si>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</si>
  <si>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</si>
  <si>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</si>
  <si>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</si>
  <si>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</si>
  <si>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</si>
  <si>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</si>
  <si>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</si>
  <si>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</si>
  <si>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</si>
  <si>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</si>
  <si>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</si>
  <si>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</si>
  <si>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</si>
  <si>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</si>
  <si>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</si>
  <si>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</si>
  <si>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</si>
  <si>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</si>
  <si>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</si>
  <si>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</si>
  <si>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</si>
  <si>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</si>
  <si>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</si>
  <si>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</si>
  <si>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</si>
  <si>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</si>
  <si>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</si>
  <si>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</si>
  <si>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</si>
  <si>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</si>
  <si>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</si>
  <si>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</si>
  <si>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</si>
  <si>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</si>
  <si>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</si>
  <si>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</si>
  <si>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</si>
  <si>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</si>
  <si>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</si>
  <si>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</si>
  <si>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</si>
  <si>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</si>
  <si>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</si>
  <si>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</si>
  <si>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</si>
  <si>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</si>
  <si>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</si>
  <si>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</si>
  <si>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</si>
  <si>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</si>
  <si>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</si>
  <si>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</si>
  <si>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</si>
  <si>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</si>
  <si>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</si>
  <si>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</si>
  <si>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</si>
  <si>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</si>
  <si>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</si>
  <si>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</si>
  <si>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</si>
  <si>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</si>
  <si>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</si>
  <si>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</si>
  <si>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</si>
  <si>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</si>
  <si>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</si>
  <si>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</si>
  <si>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</si>
  <si>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</si>
  <si>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</si>
  <si>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</si>
  <si>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</si>
  <si>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</si>
  <si>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</si>
  <si>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</si>
  <si>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</si>
  <si>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</si>
  <si>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</si>
  <si>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</si>
  <si>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</si>
  <si>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</si>
  <si>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</si>
  <si>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</si>
  <si>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</si>
  <si>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</si>
  <si>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</si>
  <si>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</si>
  <si>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</si>
  <si>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</si>
  <si>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</si>
  <si>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</si>
  <si>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</si>
  <si>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</si>
  <si>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</si>
  <si>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</si>
  <si>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</si>
  <si>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</si>
  <si>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</si>
  <si>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</si>
  <si>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</si>
  <si>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</si>
  <si>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</si>
  <si>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</si>
  <si>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</si>
  <si>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</si>
  <si>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</si>
  <si>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</si>
  <si>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</si>
  <si>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</si>
  <si>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</si>
  <si>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</si>
  <si>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</si>
  <si>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</si>
  <si>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</si>
  <si>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</si>
  <si>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</si>
  <si>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</si>
  <si>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</si>
  <si>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</si>
  <si>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</si>
  <si>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</si>
  <si>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</si>
  <si>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</si>
  <si>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</si>
  <si>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</si>
  <si>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</si>
  <si>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</si>
  <si>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</si>
  <si>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</si>
  <si>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</si>
  <si>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</si>
  <si>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</si>
  <si>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</si>
  <si>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</si>
  <si>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</si>
  <si>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</si>
  <si>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</si>
  <si>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</si>
  <si>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</si>
  <si>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</si>
  <si>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</si>
  <si>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</si>
  <si>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</si>
  <si>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</si>
  <si>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</si>
  <si>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</si>
  <si>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</si>
  <si>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</si>
  <si>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</si>
  <si>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</si>
  <si>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</si>
  <si>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</si>
  <si>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</si>
  <si>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</si>
  <si>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</si>
  <si>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</si>
  <si>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</si>
  <si>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</si>
  <si>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</si>
  <si>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</si>
  <si>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</si>
  <si>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</si>
  <si>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</si>
  <si>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</si>
  <si>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</si>
  <si>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</si>
  <si>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</si>
  <si>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</si>
  <si>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</si>
  <si>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</si>
  <si>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</si>
  <si>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</si>
  <si>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</si>
  <si>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</si>
  <si>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</si>
  <si>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</si>
  <si>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</si>
  <si>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</si>
  <si>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</si>
  <si>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</si>
  <si>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</si>
  <si>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</si>
  <si>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</si>
  <si>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</si>
  <si>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</si>
  <si>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</si>
  <si>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</si>
  <si>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</si>
  <si>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</si>
  <si>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</si>
  <si>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</si>
  <si>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</si>
  <si>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</si>
  <si>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</si>
  <si>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</si>
  <si>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</si>
  <si>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</si>
  <si>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</si>
  <si>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</si>
  <si>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</si>
  <si>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</si>
  <si>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</si>
  <si>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</si>
  <si>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</si>
  <si>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</si>
  <si>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</si>
  <si>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</si>
  <si>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</si>
  <si>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</si>
  <si>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</si>
  <si>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</si>
  <si>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</si>
  <si>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</si>
  <si>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</si>
  <si>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</si>
  <si>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</si>
  <si>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</si>
  <si>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</si>
  <si>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</si>
  <si>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</si>
  <si>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</si>
  <si>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</si>
  <si>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</si>
  <si>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</si>
  <si>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</si>
  <si>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</si>
  <si>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</si>
  <si>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</si>
  <si>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</si>
  <si>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</si>
  <si>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</si>
  <si>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</si>
  <si>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</si>
  <si>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</si>
  <si>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</si>
  <si>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</si>
  <si>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</si>
  <si>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</si>
  <si>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</si>
  <si>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</si>
  <si>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</si>
  <si>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</si>
  <si>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</si>
  <si>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</si>
  <si>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</si>
  <si>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</si>
  <si>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</si>
  <si>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</si>
  <si>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</si>
  <si>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</si>
  <si>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</si>
  <si>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</si>
  <si>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</si>
  <si>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</si>
  <si>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</si>
  <si>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</si>
  <si>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</si>
  <si>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</si>
  <si>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</si>
  <si>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</si>
  <si>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</si>
  <si>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</si>
  <si>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</si>
  <si>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</si>
  <si>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</si>
  <si>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</si>
  <si>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</si>
  <si>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</si>
  <si>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</si>
  <si>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</si>
  <si>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</si>
  <si>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</si>
  <si>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</si>
  <si>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</si>
  <si>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</si>
  <si>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</si>
  <si>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</si>
  <si>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</si>
  <si>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</si>
  <si>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</si>
  <si>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</si>
  <si>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</si>
  <si>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</si>
  <si>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</si>
  <si>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</si>
  <si>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</si>
  <si>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</si>
  <si>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</si>
  <si>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</si>
  <si>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</si>
  <si>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</si>
  <si>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</si>
  <si>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</si>
  <si>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</si>
  <si>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</si>
  <si>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</si>
  <si>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</si>
  <si>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</si>
  <si>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</si>
  <si>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</si>
  <si>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</si>
  <si>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</si>
  <si>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</si>
  <si>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</si>
  <si>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</si>
  <si>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</si>
  <si>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</si>
  <si>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</si>
  <si>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</si>
  <si>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</si>
  <si>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</si>
  <si>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</si>
  <si>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</si>
  <si>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</si>
  <si>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</si>
  <si>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</si>
  <si>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</si>
  <si>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</si>
  <si>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</si>
  <si>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</si>
  <si>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</si>
  <si>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</si>
  <si>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</si>
  <si>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</si>
  <si>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</si>
  <si>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</si>
  <si>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</si>
  <si>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</si>
  <si>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</si>
  <si>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</si>
  <si>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</si>
  <si>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</si>
  <si>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</si>
  <si>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</si>
  <si>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</si>
  <si>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</si>
  <si>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</si>
  <si>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</si>
  <si>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</si>
  <si>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</si>
  <si>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</si>
  <si>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</si>
  <si>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</si>
  <si>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</si>
  <si>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</si>
  <si>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</si>
  <si>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</si>
  <si>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</si>
  <si>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</si>
  <si>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</si>
  <si>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</si>
  <si>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</si>
  <si>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</si>
  <si>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</si>
  <si>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</si>
  <si>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</si>
  <si>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</si>
  <si>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</si>
  <si>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</si>
  <si>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</si>
  <si>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</si>
  <si>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</si>
  <si>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</si>
  <si>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</si>
  <si>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</si>
  <si>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</si>
  <si>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</si>
  <si>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</si>
  <si>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</si>
  <si>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</si>
  <si>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</si>
  <si>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</si>
  <si>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</si>
  <si>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</si>
  <si>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</si>
  <si>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</si>
  <si>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</si>
  <si>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</si>
  <si>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</si>
  <si>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</si>
  <si>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</si>
  <si>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</si>
  <si>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</si>
  <si>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</si>
  <si>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</si>
  <si>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</si>
  <si>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</si>
  <si>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</si>
  <si>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</si>
  <si>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</si>
  <si>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</si>
  <si>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</si>
  <si>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</si>
  <si>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</si>
  <si>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</si>
  <si>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</si>
  <si>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</si>
  <si>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</si>
  <si>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</si>
  <si>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</si>
  <si>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</si>
  <si>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</si>
  <si>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</si>
  <si>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</si>
  <si>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</si>
  <si>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</si>
  <si>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</si>
  <si>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</si>
  <si>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</si>
  <si>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</si>
  <si>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</si>
  <si>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</si>
  <si>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</si>
  <si>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</si>
  <si>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</si>
  <si>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</si>
  <si>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</si>
  <si>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</si>
  <si>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</si>
  <si>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</si>
  <si>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</si>
  <si>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</si>
  <si>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</si>
  <si>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</si>
  <si>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</si>
  <si>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</si>
  <si>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</si>
  <si>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</si>
  <si>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</si>
  <si>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</si>
  <si>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</si>
  <si>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</si>
  <si>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</si>
  <si>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</si>
  <si>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</si>
  <si>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</si>
  <si>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</si>
  <si>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</si>
  <si>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</si>
  <si>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</si>
  <si>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</si>
  <si>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</si>
  <si>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</si>
  <si>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</si>
  <si>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</si>
  <si>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</si>
  <si>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</si>
  <si>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</si>
  <si>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</si>
  <si>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</si>
  <si>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</si>
  <si>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</si>
  <si>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</si>
  <si>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</si>
  <si>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</si>
  <si>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</si>
  <si>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</si>
  <si>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</si>
  <si>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</si>
  <si>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</si>
  <si>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</si>
  <si>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</si>
  <si>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</si>
  <si>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</si>
  <si>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</si>
  <si>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</si>
  <si>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</si>
  <si>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</si>
  <si>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</si>
  <si>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</si>
  <si>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</si>
  <si>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</si>
  <si>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</si>
  <si>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</si>
  <si>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</si>
  <si>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</si>
  <si>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</si>
  <si>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</si>
  <si>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</si>
  <si>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</si>
  <si>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</si>
  <si>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</si>
  <si>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</si>
  <si>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</si>
  <si>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</si>
  <si>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</si>
  <si>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</si>
  <si>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</si>
  <si>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</si>
  <si>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</si>
  <si>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</si>
  <si>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</si>
  <si>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</si>
  <si>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</si>
  <si>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</si>
  <si>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</si>
  <si>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</si>
  <si>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</si>
  <si>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</si>
  <si>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</si>
  <si>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</si>
  <si>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</si>
  <si>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</si>
  <si>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</si>
  <si>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</si>
  <si>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</si>
  <si>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</si>
  <si>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</si>
  <si>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</si>
  <si>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</si>
  <si>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</si>
  <si>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</si>
  <si>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</si>
  <si>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</si>
  <si>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</si>
  <si>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</si>
  <si>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</si>
  <si>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</si>
  <si>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</si>
  <si>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</si>
  <si>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</si>
  <si>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</si>
  <si>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</si>
  <si>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</si>
  <si>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</si>
  <si>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</si>
  <si>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</si>
  <si>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</si>
  <si>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</si>
  <si>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</si>
  <si>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</si>
  <si>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</si>
  <si>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</si>
  <si>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</si>
  <si>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</si>
  <si>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</si>
  <si>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</si>
  <si>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</si>
  <si>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</si>
  <si>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</si>
  <si>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</si>
  <si>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</si>
  <si>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</si>
  <si>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</si>
  <si>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</si>
  <si>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</si>
  <si>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</si>
  <si>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</si>
  <si>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</si>
  <si>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</si>
  <si>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</si>
  <si>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</si>
  <si>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</si>
  <si>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</si>
  <si>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</si>
  <si>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</si>
  <si>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</si>
  <si>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</si>
  <si>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</si>
  <si>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</si>
  <si>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</si>
  <si>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</si>
  <si>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</si>
  <si>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</si>
  <si>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</si>
  <si>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</si>
  <si>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</si>
  <si>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</si>
  <si>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</si>
  <si>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</si>
  <si>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</si>
  <si>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</si>
  <si>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</si>
  <si>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</si>
  <si>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</si>
  <si>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</si>
  <si>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</si>
  <si>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</si>
  <si>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</si>
  <si>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</si>
  <si>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</si>
  <si>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</si>
  <si>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</si>
  <si>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</si>
  <si>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</si>
  <si>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</si>
  <si>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</si>
  <si>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</si>
  <si>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</si>
  <si>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</si>
  <si>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</si>
  <si>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</si>
  <si>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</si>
  <si>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</si>
  <si>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</si>
  <si>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</si>
  <si>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</si>
  <si>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</si>
  <si>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</si>
  <si>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</si>
  <si>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</si>
  <si>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</si>
  <si>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</si>
  <si>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</si>
  <si>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</si>
  <si>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</si>
  <si>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</si>
  <si>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</si>
  <si>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</si>
  <si>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</si>
  <si>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</si>
  <si>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</si>
  <si>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</si>
  <si>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</si>
  <si>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</si>
  <si>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</si>
  <si>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</si>
  <si>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</si>
  <si>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</si>
  <si>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</si>
  <si>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</si>
  <si>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</si>
  <si>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</si>
  <si>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</si>
  <si>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</si>
  <si>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</si>
  <si>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</si>
  <si>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</si>
  <si>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</si>
  <si>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</si>
  <si>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</si>
  <si>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</si>
  <si>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</si>
  <si>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</si>
  <si>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</si>
  <si>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</si>
  <si>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</si>
  <si>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</si>
  <si>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</si>
  <si>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</si>
  <si>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</si>
  <si>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</si>
  <si>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</si>
  <si>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</si>
  <si>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</si>
  <si>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</si>
  <si>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</si>
  <si>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</si>
  <si>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</si>
  <si>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</si>
  <si>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</si>
  <si>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</si>
  <si>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</si>
  <si>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</si>
  <si>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</si>
  <si>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</si>
  <si>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</si>
  <si>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</si>
  <si>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</si>
  <si>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</si>
  <si>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</si>
  <si>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</si>
  <si>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</si>
  <si>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</si>
  <si>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</si>
  <si>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</si>
  <si>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</si>
  <si>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</si>
  <si>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</si>
  <si>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</si>
  <si>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</si>
  <si>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</si>
  <si>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</si>
  <si>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</si>
  <si>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</si>
  <si>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</si>
  <si>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</si>
  <si>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</si>
  <si>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</si>
  <si>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</si>
  <si>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</si>
  <si>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</si>
  <si>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</si>
  <si>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</si>
  <si>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</si>
  <si>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</si>
  <si>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</si>
  <si>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</si>
  <si>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</si>
  <si>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</si>
  <si>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</si>
  <si>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</si>
  <si>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</si>
  <si>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</si>
  <si>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</si>
  <si>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</si>
  <si>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</si>
  <si>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</si>
  <si>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</si>
  <si>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</si>
  <si>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</si>
  <si>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</si>
  <si>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</si>
  <si>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</si>
  <si>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</si>
  <si>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</si>
  <si>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</si>
  <si>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</si>
  <si>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</si>
  <si>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</si>
  <si>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</si>
  <si>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</si>
  <si>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</si>
  <si>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</si>
  <si>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</si>
  <si>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</si>
  <si>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</si>
  <si>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</si>
  <si>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</si>
  <si>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</si>
  <si>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</si>
  <si>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</si>
  <si>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</si>
  <si>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</si>
  <si>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</si>
  <si>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</si>
  <si>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</si>
  <si>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</si>
  <si>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</si>
  <si>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</si>
  <si>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</si>
  <si>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</si>
  <si>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</si>
  <si>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</si>
  <si>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</si>
  <si>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</si>
  <si>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</si>
  <si>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</si>
  <si>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</si>
  <si>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</si>
  <si>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</si>
  <si>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</si>
  <si>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</si>
  <si>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</si>
  <si>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</si>
  <si>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</si>
  <si>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</si>
  <si>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</si>
  <si>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</si>
  <si>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</si>
  <si>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</si>
  <si>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</si>
  <si>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</si>
  <si>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</si>
  <si>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</si>
  <si>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</si>
  <si>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</si>
  <si>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</si>
  <si>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</si>
  <si>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</si>
  <si>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</si>
  <si>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</si>
  <si>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</si>
  <si>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</si>
  <si>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</si>
  <si>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</si>
  <si>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</si>
  <si>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</si>
  <si>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</si>
  <si>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</si>
  <si>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</si>
  <si>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</si>
  <si>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</si>
  <si>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</si>
  <si>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</si>
  <si>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</si>
  <si>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</si>
  <si>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</si>
  <si>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</si>
  <si>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</si>
  <si>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</si>
  <si>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</si>
  <si>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</si>
  <si>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</si>
  <si>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</si>
  <si>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</si>
  <si>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</si>
  <si>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</si>
  <si>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</si>
  <si>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</si>
  <si>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</si>
  <si>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</si>
  <si>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</si>
  <si>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</si>
  <si>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</si>
  <si>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</si>
  <si>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</si>
  <si>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</si>
  <si>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</si>
  <si>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</si>
  <si>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</si>
  <si>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</si>
  <si>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</si>
  <si>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</si>
  <si>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</si>
  <si>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</si>
  <si>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</si>
  <si>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</si>
  <si>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</si>
  <si>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</si>
  <si>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</si>
  <si>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</si>
  <si>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</si>
  <si>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</si>
  <si>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</si>
  <si>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</si>
  <si>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</si>
  <si>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</si>
  <si>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</si>
  <si>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</si>
  <si>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</si>
  <si>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</si>
  <si>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</si>
  <si>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</si>
  <si>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</si>
  <si>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</si>
  <si>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</si>
  <si>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</si>
  <si>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</si>
  <si>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</si>
  <si>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</si>
  <si>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</si>
  <si>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</si>
  <si>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</si>
  <si>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</si>
  <si>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</si>
  <si>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</si>
  <si>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</si>
  <si>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</si>
  <si>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</si>
  <si>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</si>
  <si>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</si>
  <si>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</si>
  <si>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</si>
  <si>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</si>
  <si>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</si>
  <si>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</si>
  <si>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</si>
  <si>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</si>
  <si>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</si>
  <si>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</si>
  <si>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</si>
  <si>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</si>
  <si>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</si>
  <si>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</si>
  <si>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</si>
  <si>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</si>
  <si>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</si>
  <si>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</si>
  <si>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</si>
  <si>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</si>
  <si>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</si>
  <si>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</si>
  <si>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</si>
  <si>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</si>
  <si>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</si>
  <si>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</si>
  <si>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</si>
  <si>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</si>
  <si>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</si>
  <si>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</si>
  <si>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</si>
  <si>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</si>
  <si>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</si>
  <si>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</si>
  <si>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</si>
  <si>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</si>
  <si>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</si>
  <si>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</si>
  <si>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</si>
  <si>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</si>
  <si>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</si>
  <si>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</si>
  <si>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</si>
  <si>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</si>
  <si>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</si>
  <si>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</si>
  <si>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</si>
  <si>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</si>
  <si>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</si>
  <si>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</si>
  <si>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</si>
  <si>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</si>
  <si>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</si>
  <si>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</si>
  <si>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</si>
  <si>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</si>
  <si>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</si>
  <si>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</si>
  <si>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</si>
  <si>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</si>
  <si>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</si>
  <si>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</si>
  <si>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</si>
  <si>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</si>
  <si>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</si>
  <si>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</si>
  <si>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</si>
  <si>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</si>
  <si>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</si>
  <si>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</si>
  <si>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</si>
  <si>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</si>
  <si>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</si>
  <si>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</si>
  <si>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</si>
  <si>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</si>
  <si>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</si>
  <si>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</si>
  <si>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</si>
  <si>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</si>
  <si>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</si>
  <si>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</si>
  <si>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</si>
  <si>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</si>
  <si>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</si>
  <si>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</si>
  <si>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</si>
  <si>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</si>
  <si>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</si>
  <si>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</si>
  <si>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</si>
  <si>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</si>
  <si>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</si>
  <si>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</si>
  <si>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</si>
  <si>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</si>
  <si>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</si>
  <si>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</si>
  <si>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</si>
  <si>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</si>
  <si>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</si>
  <si>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</si>
  <si>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</si>
  <si>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</si>
  <si>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</si>
  <si>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</si>
  <si>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</si>
  <si>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</si>
  <si>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</si>
  <si>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</si>
  <si>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</si>
  <si>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</si>
  <si>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</si>
  <si>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</si>
  <si>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</si>
  <si>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</si>
  <si>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</si>
  <si>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</si>
  <si>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</si>
  <si>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</si>
  <si>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</si>
  <si>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</si>
  <si>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</si>
  <si>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</si>
  <si>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</si>
  <si>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</si>
  <si>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</si>
  <si>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</si>
  <si>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</si>
  <si>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</si>
  <si>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</si>
  <si>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</si>
  <si>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</si>
  <si>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</si>
  <si>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</si>
  <si>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</si>
  <si>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</si>
  <si>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</si>
  <si>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</si>
  <si>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</si>
  <si>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</si>
  <si>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</si>
  <si>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</si>
  <si>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</si>
  <si>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</si>
  <si>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</si>
  <si>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</si>
  <si>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</si>
  <si>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</si>
  <si>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</si>
  <si>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</si>
  <si>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</si>
  <si>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</si>
  <si>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</si>
  <si>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</si>
  <si>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</si>
  <si>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</si>
  <si>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</si>
  <si>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</si>
  <si>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</si>
  <si>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</si>
  <si>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</si>
  <si>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</si>
  <si>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</si>
  <si>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</si>
  <si>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</si>
  <si>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</si>
  <si>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</si>
  <si>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</si>
  <si>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</si>
  <si>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</si>
  <si>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</si>
  <si>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</si>
  <si>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</si>
  <si>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</si>
  <si>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</si>
  <si>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</si>
  <si>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</si>
  <si>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</si>
  <si>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</si>
  <si>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</si>
  <si>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</si>
  <si>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</si>
  <si>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</si>
  <si>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</si>
  <si>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</si>
  <si>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</si>
  <si>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</si>
  <si>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</si>
  <si>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</si>
  <si>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</si>
  <si>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</si>
  <si>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</si>
  <si>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</si>
  <si>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</si>
  <si>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</si>
  <si>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</si>
  <si>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</si>
  <si>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</si>
  <si>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</si>
  <si>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</si>
  <si>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</si>
  <si>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</si>
  <si>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</si>
  <si>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</si>
  <si>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</si>
  <si>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</si>
  <si>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</si>
  <si>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</si>
  <si>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</si>
  <si>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</si>
  <si>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</si>
  <si>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</si>
  <si>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</si>
  <si>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</si>
  <si>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</si>
  <si>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</si>
  <si>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</si>
  <si>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</si>
  <si>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</si>
  <si>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</si>
  <si>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</si>
  <si>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</si>
  <si>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</si>
  <si>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</si>
  <si>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</si>
  <si>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</si>
  <si>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</si>
  <si>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</si>
  <si>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</si>
  <si>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</si>
  <si>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</si>
  <si>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</si>
  <si>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</si>
  <si>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</si>
  <si>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</si>
  <si>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</si>
  <si>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</si>
  <si>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</si>
  <si>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</si>
  <si>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</si>
  <si>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</si>
  <si>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</si>
  <si>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</si>
  <si>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</si>
  <si>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</si>
  <si>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</si>
  <si>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</si>
  <si>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</si>
  <si>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</si>
  <si>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</si>
  <si>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</si>
  <si>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</si>
  <si>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</si>
  <si>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</si>
  <si>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</si>
  <si>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</si>
  <si>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</si>
  <si>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</si>
  <si>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</si>
  <si>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</si>
  <si>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</si>
  <si>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</si>
  <si>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</si>
  <si>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</si>
  <si>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</si>
  <si>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</si>
  <si>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</si>
  <si>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</si>
  <si>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</si>
  <si>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</si>
  <si>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</si>
  <si>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</si>
  <si>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</si>
  <si>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</si>
  <si>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</si>
  <si>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</si>
  <si>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</si>
  <si>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</si>
  <si>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</si>
  <si>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</si>
  <si>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</si>
  <si>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</si>
  <si>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</si>
  <si>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</si>
  <si>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</si>
  <si>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</si>
  <si>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</si>
  <si>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</si>
  <si>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</si>
  <si>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</si>
  <si>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</si>
  <si>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</si>
  <si>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</si>
  <si>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</si>
  <si>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</si>
  <si>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</si>
  <si>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</si>
  <si>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</si>
  <si>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</si>
  <si>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</si>
  <si>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</si>
  <si>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</si>
  <si>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</si>
  <si>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</si>
  <si>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</si>
  <si>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</si>
  <si>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</si>
  <si>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</si>
  <si>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</si>
  <si>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</si>
  <si>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</si>
  <si>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</si>
  <si>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</si>
  <si>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</si>
  <si>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</si>
  <si>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</si>
  <si>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</si>
  <si>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</si>
  <si>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</si>
  <si>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</si>
  <si>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</si>
  <si>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</si>
  <si>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</si>
  <si>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</si>
  <si>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</si>
  <si>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</si>
  <si>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</si>
  <si>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</si>
  <si>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</si>
  <si>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</si>
  <si>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</si>
  <si>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</si>
  <si>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</si>
  <si>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</si>
  <si>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</si>
  <si>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</si>
  <si>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</si>
  <si>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</si>
  <si>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</si>
  <si>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</si>
  <si>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</si>
  <si>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</si>
  <si>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</si>
  <si>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</si>
  <si>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</si>
  <si>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</si>
  <si>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</si>
  <si>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</si>
  <si>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</si>
  <si>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</si>
  <si>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</si>
  <si>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</si>
  <si>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</si>
  <si>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</si>
  <si>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</si>
  <si>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</si>
  <si>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</si>
  <si>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</si>
  <si>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</si>
  <si>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</si>
  <si>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</si>
  <si>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</si>
  <si>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</si>
  <si>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</si>
  <si>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</si>
  <si>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</si>
  <si>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</si>
  <si>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</si>
  <si>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</si>
  <si>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</si>
  <si>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</si>
  <si>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</si>
  <si>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</si>
  <si>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</si>
  <si>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</si>
  <si>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</si>
  <si>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</si>
  <si>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</si>
  <si>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</si>
  <si>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</si>
  <si>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</si>
  <si>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</si>
  <si>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</si>
  <si>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</si>
  <si>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</si>
  <si>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</si>
  <si>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</si>
  <si>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</si>
  <si>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</si>
  <si>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</si>
  <si>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</si>
  <si>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</si>
  <si>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</si>
  <si>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</si>
  <si>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</si>
  <si>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</si>
  <si>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</si>
  <si>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</si>
  <si>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</si>
  <si>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</si>
  <si>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</si>
  <si>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</si>
  <si>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</si>
  <si>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</si>
  <si>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</si>
  <si>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</si>
  <si>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</si>
  <si>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</si>
  <si>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</si>
  <si>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</si>
  <si>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</si>
  <si>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</si>
  <si>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</si>
  <si>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</si>
  <si>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</si>
  <si>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</si>
  <si>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</si>
  <si>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</si>
  <si>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</si>
  <si>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</si>
  <si>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</si>
  <si>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</si>
  <si>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</si>
  <si>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</si>
  <si>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</si>
  <si>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</si>
  <si>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</si>
  <si>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</si>
  <si>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</si>
  <si>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</si>
  <si>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</si>
  <si>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</si>
  <si>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</si>
  <si>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</si>
  <si>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</si>
  <si>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</si>
  <si>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</si>
  <si>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</si>
  <si>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</si>
  <si>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</si>
  <si>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</si>
  <si>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</si>
  <si>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</si>
  <si>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</si>
  <si>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</si>
  <si>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</si>
  <si>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</si>
  <si>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</si>
  <si>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</si>
  <si>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</si>
  <si>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</si>
  <si>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</si>
  <si>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</si>
  <si>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</si>
  <si>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</si>
  <si>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</si>
  <si>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</si>
  <si>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</si>
  <si>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</si>
  <si>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</si>
  <si>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</si>
  <si>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</si>
  <si>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</si>
  <si>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</si>
  <si>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</si>
  <si>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</si>
  <si>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</si>
  <si>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</si>
  <si>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</si>
  <si>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</si>
  <si>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</si>
  <si>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</si>
  <si>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</si>
  <si>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</si>
  <si>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</si>
  <si>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</si>
  <si>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</si>
  <si>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</si>
  <si>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</si>
  <si>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</si>
  <si>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</si>
  <si>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</si>
  <si>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</si>
  <si>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</si>
  <si>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</si>
  <si>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</si>
  <si>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</si>
  <si>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</si>
  <si>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</si>
  <si>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</si>
  <si>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</si>
  <si>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</si>
  <si>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</si>
  <si>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</si>
  <si>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</si>
  <si>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</si>
  <si>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</si>
  <si>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</si>
  <si>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</si>
  <si>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</si>
  <si>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</si>
  <si>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</si>
  <si>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</si>
  <si>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</si>
  <si>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</si>
  <si>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</si>
  <si>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</si>
  <si>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</si>
  <si>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</si>
  <si>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</si>
  <si>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</si>
  <si>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</si>
  <si>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</si>
  <si>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</si>
  <si>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</si>
  <si>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</si>
  <si>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</si>
  <si>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</si>
  <si>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</si>
  <si>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</si>
  <si>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</si>
  <si>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</si>
  <si>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</si>
  <si>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</si>
  <si>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</si>
  <si>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</si>
  <si>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</si>
  <si>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</si>
  <si>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</si>
  <si>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</si>
  <si>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</si>
  <si>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</si>
  <si>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</si>
  <si>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</si>
  <si>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</si>
  <si>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</si>
  <si>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</si>
  <si>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</si>
  <si>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</si>
  <si>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</si>
  <si>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</si>
  <si>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</si>
  <si>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</si>
  <si>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</si>
  <si>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</si>
  <si>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</si>
  <si>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</si>
  <si>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</si>
  <si>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</si>
  <si>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</si>
  <si>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</si>
  <si>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</si>
  <si>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</si>
  <si>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</si>
  <si>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</si>
  <si>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</si>
  <si>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</si>
  <si>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</si>
  <si>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</si>
  <si>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</si>
  <si>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</si>
  <si>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</si>
  <si>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</si>
  <si>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</si>
  <si>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</si>
  <si>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</si>
  <si>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</si>
  <si>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</si>
  <si>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</si>
  <si>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</si>
  <si>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</si>
  <si>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</si>
  <si>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</si>
  <si>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</si>
  <si>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</si>
  <si>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</si>
  <si>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</si>
  <si>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</si>
  <si>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</si>
  <si>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</si>
  <si>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</si>
  <si>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</si>
  <si>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</si>
  <si>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</si>
  <si>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</si>
  <si>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</si>
  <si>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</si>
  <si>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</si>
  <si>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</si>
  <si>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</si>
  <si>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</si>
  <si>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</si>
  <si>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</si>
  <si>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</si>
  <si>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</si>
  <si>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</si>
  <si>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</si>
  <si>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</si>
  <si>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</si>
  <si>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</si>
  <si>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</si>
  <si>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</si>
  <si>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</si>
  <si>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</si>
  <si>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</si>
  <si>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</si>
  <si>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</si>
  <si>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</si>
  <si>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</si>
  <si>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</si>
  <si>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</si>
  <si>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</si>
  <si>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</si>
  <si>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</si>
  <si>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</si>
  <si>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</si>
  <si>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</si>
  <si>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</si>
  <si>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</si>
  <si>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</si>
  <si>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</si>
  <si>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</si>
  <si>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</si>
  <si>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</si>
  <si>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</si>
  <si>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</si>
  <si>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</si>
  <si>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</si>
  <si>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</si>
  <si>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</si>
  <si>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</si>
  <si>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</si>
  <si>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</si>
  <si>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</si>
  <si>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</si>
  <si>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</si>
  <si>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</si>
  <si>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</si>
  <si>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</si>
  <si>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</si>
  <si>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</si>
  <si>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</si>
  <si>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</si>
  <si>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</si>
  <si>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</si>
  <si>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</si>
  <si>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</si>
  <si>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</si>
  <si>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</si>
  <si>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</si>
  <si>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</si>
  <si>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</si>
  <si>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</si>
  <si>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</si>
  <si>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</si>
  <si>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</si>
  <si>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</si>
  <si>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</si>
  <si>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</si>
  <si>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</si>
  <si>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</si>
  <si>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</si>
  <si>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</si>
  <si>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</si>
  <si>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</si>
  <si>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</si>
  <si>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</si>
  <si>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</si>
  <si>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</si>
  <si>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</si>
  <si>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</si>
  <si>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</si>
  <si>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</si>
  <si>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</si>
  <si>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</si>
  <si>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</si>
  <si>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</si>
  <si>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</si>
  <si>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</si>
  <si>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</si>
  <si>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</si>
  <si>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</si>
  <si>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</si>
  <si>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</si>
  <si>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</si>
  <si>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</si>
  <si>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</si>
  <si>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</si>
  <si>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</si>
  <si>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</si>
  <si>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</si>
  <si>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</si>
  <si>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</si>
  <si>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</si>
  <si>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</si>
  <si>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</si>
  <si>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</si>
  <si>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</si>
  <si>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</si>
  <si>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</si>
  <si>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</si>
  <si>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</si>
  <si>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</si>
  <si>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</si>
  <si>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</si>
  <si>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</si>
  <si>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</si>
  <si>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</si>
  <si>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</si>
  <si>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</si>
  <si>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</si>
  <si>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</si>
  <si>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</si>
  <si>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</si>
  <si>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</si>
  <si>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</si>
  <si>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</si>
  <si>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</si>
  <si>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</si>
  <si>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</si>
  <si>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</si>
  <si>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</si>
  <si>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</si>
  <si>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</si>
  <si>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</si>
  <si>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</si>
  <si>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</si>
  <si>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</si>
  <si>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</si>
  <si>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</si>
  <si>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</si>
  <si>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</si>
  <si>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</si>
  <si>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</si>
  <si>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</si>
  <si>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</si>
  <si>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</si>
  <si>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</si>
  <si>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</si>
  <si>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</si>
  <si>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</si>
  <si>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</si>
  <si>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</si>
  <si>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</si>
  <si>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</si>
  <si>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</si>
  <si>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</si>
  <si>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</si>
  <si>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</si>
  <si>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</si>
  <si>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</si>
  <si>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</si>
  <si>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</si>
  <si>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</si>
  <si>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</si>
  <si>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</si>
  <si>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</si>
  <si>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</si>
  <si>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</si>
  <si>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</si>
  <si>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</si>
  <si>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</si>
  <si>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</si>
  <si>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</si>
  <si>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</si>
  <si>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</si>
  <si>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</si>
  <si>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</si>
  <si>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</si>
  <si>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</si>
  <si>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</si>
  <si>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</si>
  <si>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</si>
  <si>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</si>
  <si>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</si>
  <si>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</si>
  <si>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</si>
  <si>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</si>
  <si>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</si>
  <si>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</si>
  <si>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</si>
  <si>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</si>
  <si>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</si>
  <si>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</si>
  <si>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</si>
  <si>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</si>
  <si>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</si>
  <si>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</si>
  <si>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</si>
  <si>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</si>
  <si>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</si>
  <si>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</si>
  <si>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</si>
  <si>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</si>
  <si>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</si>
  <si>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</si>
  <si>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</si>
  <si>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</si>
  <si>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</si>
  <si>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</si>
  <si>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</si>
  <si>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</si>
  <si>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</si>
  <si>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</si>
  <si>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</si>
  <si>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</si>
  <si>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</si>
  <si>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</si>
  <si>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</si>
  <si>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</si>
  <si>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</si>
  <si>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</si>
  <si>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</si>
  <si>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</si>
  <si>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</si>
  <si>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</si>
  <si>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</si>
  <si>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</si>
  <si>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</si>
  <si>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</si>
  <si>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</si>
  <si>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</si>
  <si>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</si>
  <si>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</si>
  <si>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</si>
  <si>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</si>
  <si>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</si>
  <si>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</si>
  <si>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</si>
  <si>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</si>
  <si>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</si>
  <si>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</si>
  <si>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</si>
  <si>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</si>
  <si>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</si>
  <si>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</si>
  <si>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</si>
  <si>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</si>
  <si>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</si>
  <si>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</si>
  <si>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</si>
  <si>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</si>
  <si>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</si>
  <si>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</si>
  <si>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</si>
  <si>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</si>
  <si>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</si>
  <si>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</si>
  <si>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</si>
  <si>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</si>
  <si>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</si>
  <si>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</si>
  <si>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</si>
  <si>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</si>
  <si>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</si>
  <si>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</si>
  <si>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</si>
  <si>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</si>
  <si>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</si>
  <si>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</si>
  <si>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</si>
  <si>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</si>
  <si>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</si>
  <si>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</si>
  <si>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</si>
  <si>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</si>
  <si>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</si>
  <si>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</si>
  <si>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</si>
  <si>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</si>
  <si>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</si>
  <si>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</si>
  <si>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</si>
  <si>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</si>
  <si>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</si>
  <si>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</si>
  <si>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</si>
  <si>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</si>
  <si>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</si>
  <si>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</si>
  <si>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</si>
  <si>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</si>
  <si>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</si>
  <si>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</si>
  <si>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</si>
  <si>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</si>
  <si>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</si>
  <si>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</si>
  <si>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</si>
  <si>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</si>
  <si>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</si>
  <si>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</si>
  <si>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</si>
  <si>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</si>
  <si>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</si>
  <si>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</si>
  <si>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</si>
  <si>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</si>
  <si>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</si>
  <si>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</si>
  <si>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</si>
  <si>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</si>
  <si>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</si>
  <si>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</si>
  <si>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</si>
  <si>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</si>
  <si>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</si>
  <si>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</si>
  <si>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</si>
  <si>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</si>
  <si>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</si>
  <si>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</si>
  <si>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</si>
  <si>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</si>
  <si>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</si>
  <si>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</si>
  <si>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</si>
  <si>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</si>
  <si>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</si>
  <si>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</si>
  <si>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</si>
  <si>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</si>
  <si>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</si>
  <si>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</si>
  <si>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</si>
  <si>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</si>
  <si>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</si>
  <si>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</si>
  <si>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</si>
  <si>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</si>
  <si>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</si>
  <si>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</si>
  <si>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</si>
  <si>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</si>
  <si>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</si>
  <si>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</si>
  <si>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</si>
  <si>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</si>
  <si>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</si>
  <si>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</si>
  <si>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</si>
  <si>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</si>
  <si>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</si>
  <si>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</si>
  <si>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</si>
  <si>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</si>
  <si>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</si>
  <si>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</si>
  <si>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</si>
  <si>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</si>
  <si>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</si>
  <si>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</si>
  <si>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</si>
  <si>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</si>
  <si>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</si>
  <si>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</si>
  <si>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</si>
  <si>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</si>
  <si>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</si>
  <si>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</si>
  <si>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</si>
  <si>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</si>
  <si>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</si>
  <si>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</si>
  <si>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</si>
  <si>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</si>
  <si>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</si>
  <si>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</si>
  <si>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</si>
  <si>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</si>
  <si>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</si>
  <si>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</si>
  <si>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</si>
  <si>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</si>
  <si>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</si>
  <si>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</si>
  <si>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</si>
  <si>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</si>
  <si>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</si>
  <si>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</si>
  <si>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</si>
  <si>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</si>
  <si>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</si>
  <si>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</si>
  <si>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</si>
  <si>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</si>
  <si>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</si>
  <si>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</si>
  <si>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</si>
  <si>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</si>
  <si>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</si>
  <si>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</si>
  <si>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</si>
  <si>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</si>
  <si>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</si>
  <si>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</si>
  <si>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</si>
  <si>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</si>
  <si>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</si>
  <si>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</si>
  <si>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</si>
  <si>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</si>
  <si>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</si>
  <si>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</si>
  <si>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</si>
  <si>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</si>
  <si>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</si>
  <si>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</si>
  <si>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</si>
  <si>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</si>
  <si>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</si>
  <si>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</si>
  <si>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</si>
  <si>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</si>
  <si>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</si>
  <si>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</si>
  <si>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</si>
  <si>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</si>
  <si>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</si>
  <si>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</si>
  <si>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</si>
  <si>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</si>
  <si>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</si>
  <si>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</si>
  <si>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</si>
  <si>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</si>
  <si>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</si>
  <si>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</si>
  <si>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</si>
  <si>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</si>
  <si>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</si>
  <si>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</si>
  <si>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</si>
  <si>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</si>
  <si>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</si>
  <si>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</si>
  <si>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</si>
  <si>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</si>
  <si>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</si>
  <si>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</si>
  <si>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</si>
  <si>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</si>
  <si>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</si>
  <si>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</si>
  <si>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</si>
  <si>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</si>
  <si>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</si>
  <si>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</si>
  <si>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</si>
  <si>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</si>
  <si>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</si>
  <si>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</si>
  <si>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</si>
  <si>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</si>
  <si>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</si>
  <si>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</si>
  <si>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</si>
  <si>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</si>
  <si>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</si>
  <si>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</si>
  <si>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</si>
  <si>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</si>
  <si>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</si>
  <si>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</si>
  <si>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</si>
  <si>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</si>
  <si>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</si>
  <si>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</si>
  <si>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</si>
  <si>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</si>
  <si>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</si>
  <si>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</si>
  <si>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</si>
  <si>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</si>
  <si>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</si>
  <si>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</si>
  <si>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</si>
  <si>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</si>
  <si>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</si>
  <si>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</si>
  <si>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</si>
  <si>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</si>
  <si>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</si>
  <si>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</si>
  <si>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</si>
  <si>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</si>
  <si>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</si>
  <si>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</si>
  <si>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</si>
  <si>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</si>
  <si>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</si>
  <si>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</si>
  <si>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</si>
  <si>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</si>
  <si>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</si>
  <si>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</si>
  <si>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</si>
  <si>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</si>
  <si>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</si>
  <si>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</si>
  <si>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</si>
  <si>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</si>
  <si>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</si>
  <si>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</si>
  <si>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</si>
  <si>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</si>
  <si>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</si>
  <si>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</si>
  <si>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</si>
  <si>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</si>
  <si>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</si>
  <si>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</si>
  <si>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</si>
  <si>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</si>
  <si>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</si>
  <si>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</si>
  <si>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</si>
  <si>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</si>
  <si>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</si>
  <si>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</si>
  <si>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</si>
  <si>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</si>
  <si>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</si>
  <si>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</si>
  <si>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</si>
  <si>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</si>
  <si>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</si>
  <si>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</si>
  <si>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</si>
  <si>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</si>
  <si>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</si>
  <si>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</si>
  <si>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</si>
  <si>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</si>
  <si>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</si>
  <si>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</si>
  <si>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</si>
  <si>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</si>
  <si>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</si>
  <si>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</si>
  <si>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</si>
  <si>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</si>
  <si>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</si>
  <si>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</si>
  <si>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</si>
  <si>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</si>
  <si>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</si>
  <si>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</si>
  <si>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</si>
  <si>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</si>
  <si>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</si>
  <si>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</si>
  <si>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</si>
  <si>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</si>
  <si>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</si>
  <si>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</si>
  <si>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</si>
  <si>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</si>
  <si>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</si>
  <si>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</si>
  <si>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</si>
  <si>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</si>
  <si>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</si>
  <si>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</si>
  <si>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</si>
  <si>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</si>
  <si>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</si>
  <si>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</si>
  <si>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</si>
  <si>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</si>
  <si>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</si>
  <si>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</si>
  <si>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</si>
  <si>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</si>
  <si>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</si>
  <si>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</si>
  <si>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</si>
  <si>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</si>
  <si>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</si>
  <si>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</si>
  <si>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</si>
  <si>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</si>
  <si>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</si>
  <si>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</si>
  <si>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</si>
  <si>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</si>
  <si>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</si>
  <si>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</si>
  <si>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</si>
  <si>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</si>
  <si>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</si>
  <si>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</si>
  <si>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</si>
  <si>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</si>
  <si>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</si>
  <si>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</si>
  <si>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</si>
  <si>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</si>
  <si>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</si>
  <si>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</si>
  <si>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</si>
  <si>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</si>
  <si>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</si>
  <si>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</si>
  <si>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</si>
  <si>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</si>
  <si>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</si>
  <si>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</si>
  <si>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</si>
  <si>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</si>
  <si>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</si>
  <si>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</si>
  <si>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</si>
  <si>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</si>
  <si>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</si>
  <si>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</si>
  <si>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</si>
  <si>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</si>
  <si>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</si>
  <si>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</si>
  <si>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</si>
  <si>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</si>
  <si>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</si>
  <si>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</si>
  <si>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</si>
  <si>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</si>
  <si>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</si>
  <si>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</si>
  <si>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</si>
  <si>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</si>
  <si>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</si>
  <si>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</si>
  <si>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</si>
  <si>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</si>
  <si>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</si>
  <si>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</si>
  <si>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</si>
  <si>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</si>
  <si>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</si>
  <si>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</si>
  <si>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</si>
  <si>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</si>
  <si>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</si>
  <si>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</si>
  <si>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</si>
  <si>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</si>
  <si>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</si>
  <si>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</si>
  <si>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</si>
  <si>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</si>
  <si>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</si>
  <si>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</si>
  <si>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</si>
  <si>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</si>
  <si>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</si>
  <si>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</si>
  <si>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</si>
  <si>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</si>
  <si>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</si>
  <si>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</si>
  <si>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</si>
  <si>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</si>
  <si>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</si>
  <si>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</si>
  <si>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</si>
  <si>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</si>
  <si>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</si>
  <si>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</si>
  <si>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</si>
  <si>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</si>
  <si>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</si>
  <si>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</si>
  <si>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</si>
  <si>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</si>
  <si>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</si>
  <si>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</si>
  <si>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</si>
  <si>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</si>
  <si>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</si>
  <si>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</si>
  <si>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</si>
  <si>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</si>
  <si>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</si>
  <si>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</si>
  <si>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</si>
  <si>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</si>
  <si>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</si>
  <si>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</si>
  <si>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</si>
  <si>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</si>
  <si>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</si>
  <si>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</si>
  <si>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</si>
  <si>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</si>
  <si>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</si>
  <si>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</si>
  <si>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</si>
  <si>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</si>
  <si>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</si>
  <si>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</si>
  <si>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</si>
  <si>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</si>
  <si>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</si>
  <si>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</si>
  <si>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</si>
  <si>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</si>
  <si>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</si>
  <si>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</si>
  <si>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</si>
  <si>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</si>
  <si>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</si>
  <si>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</si>
  <si>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</si>
  <si>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</si>
  <si>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</si>
  <si>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</si>
  <si>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</si>
  <si>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</si>
  <si>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</si>
  <si>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</si>
  <si>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</si>
  <si>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</si>
  <si>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</si>
  <si>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</si>
  <si>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</si>
  <si>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</si>
  <si>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</si>
  <si>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</si>
  <si>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</si>
  <si>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</si>
  <si>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</si>
  <si>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</si>
  <si>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</si>
  <si>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</si>
  <si>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</si>
  <si>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</si>
  <si>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</si>
  <si>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</si>
  <si>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</si>
  <si>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</si>
  <si>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</si>
  <si>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</si>
  <si>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</si>
  <si>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</si>
  <si>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</si>
  <si>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</si>
  <si>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</si>
  <si>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</si>
  <si>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</si>
  <si>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</si>
  <si>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</si>
  <si>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</si>
  <si>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</si>
  <si>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</si>
  <si>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</si>
  <si>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</si>
  <si>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</si>
  <si>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</si>
  <si>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</si>
  <si>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</si>
  <si>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</si>
  <si>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</si>
  <si>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</si>
  <si>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</si>
  <si>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</si>
  <si>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</si>
  <si>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</si>
  <si>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</si>
  <si>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</si>
  <si>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</si>
  <si>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</si>
  <si>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</si>
  <si>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</si>
  <si>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</si>
  <si>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</si>
  <si>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</si>
  <si>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</si>
  <si>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</si>
  <si>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</si>
  <si>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</si>
  <si>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</si>
  <si>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</si>
  <si>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</si>
  <si>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</si>
  <si>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</si>
  <si>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</si>
  <si>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</si>
  <si>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</si>
  <si>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</si>
  <si>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</si>
  <si>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</si>
  <si>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</si>
  <si>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</si>
  <si>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</si>
  <si>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</si>
  <si>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</si>
  <si>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</si>
  <si>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</si>
  <si>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</si>
  <si>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</si>
  <si>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</si>
  <si>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</si>
  <si>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</si>
  <si>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</si>
  <si>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</si>
  <si>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</si>
  <si>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</si>
  <si>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</si>
  <si>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</si>
  <si>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</si>
  <si>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</si>
  <si>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</si>
  <si>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</si>
  <si>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</si>
  <si>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</si>
  <si>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</si>
  <si>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</si>
  <si>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</si>
  <si>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</si>
  <si>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</si>
  <si>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</si>
  <si>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</si>
  <si>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</si>
  <si>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</si>
  <si>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</si>
  <si>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</si>
  <si>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</si>
  <si>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</si>
  <si>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</si>
  <si>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</si>
  <si>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</si>
  <si>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</si>
  <si>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</si>
  <si>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</si>
  <si>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</si>
  <si>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</si>
  <si>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</si>
  <si>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</si>
  <si>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</si>
  <si>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</si>
  <si>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</si>
  <si>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</si>
  <si>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</si>
  <si>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</si>
  <si>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</si>
  <si>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</si>
  <si>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</si>
  <si>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</si>
  <si>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</si>
  <si>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</si>
  <si>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</si>
  <si>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</si>
  <si>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</si>
  <si>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</si>
  <si>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</si>
  <si>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</si>
  <si>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</si>
  <si>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</si>
  <si>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</si>
  <si>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</si>
  <si>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</si>
  <si>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</si>
  <si>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</si>
  <si>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</si>
  <si>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</si>
  <si>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</si>
  <si>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</si>
  <si>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</si>
  <si>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</si>
  <si>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</si>
  <si>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</si>
  <si>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</si>
  <si>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</si>
  <si>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</si>
  <si>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</si>
  <si>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</si>
  <si>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</si>
  <si>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</si>
  <si>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</si>
  <si>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</si>
  <si>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</si>
  <si>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</si>
  <si>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</si>
  <si>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</si>
  <si>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</si>
  <si>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</si>
  <si>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</si>
  <si>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</si>
  <si>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</si>
  <si>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</si>
  <si>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</si>
  <si>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</si>
  <si>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</si>
  <si>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</si>
  <si>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</si>
  <si>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</si>
  <si>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</si>
  <si>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</si>
  <si>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</si>
  <si>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</si>
  <si>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</si>
  <si>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</si>
  <si>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</si>
  <si>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</si>
  <si>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</si>
  <si>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</si>
  <si>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</si>
  <si>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</si>
  <si>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</si>
  <si>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</si>
  <si>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</si>
  <si>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</si>
  <si>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</si>
  <si>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</si>
  <si>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</si>
  <si>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</si>
  <si>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</si>
  <si>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</si>
  <si>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</si>
  <si>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</si>
  <si>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</si>
  <si>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</si>
  <si>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</si>
  <si>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</si>
  <si>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</si>
  <si>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</si>
  <si>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</si>
  <si>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</si>
  <si>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</si>
  <si>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</si>
  <si>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</si>
  <si>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</si>
  <si>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</si>
  <si>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</si>
  <si>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</si>
  <si>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</si>
  <si>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</si>
  <si>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</si>
  <si>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</si>
  <si>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</si>
  <si>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</si>
  <si>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</si>
  <si>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</si>
  <si>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</si>
  <si>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</si>
  <si>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</si>
  <si>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</si>
  <si>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</si>
  <si>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</si>
  <si>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</si>
  <si>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</si>
  <si>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</si>
  <si>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</si>
  <si>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</si>
  <si>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</si>
  <si>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</si>
  <si>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</si>
  <si>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</si>
  <si>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</si>
  <si>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</si>
  <si>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</si>
  <si>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</si>
  <si>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</si>
  <si>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</si>
  <si>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</si>
  <si>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</si>
  <si>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</si>
  <si>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</si>
  <si>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</si>
  <si>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</si>
  <si>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</si>
  <si>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</si>
  <si>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</si>
  <si>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</si>
  <si>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</si>
  <si>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</si>
  <si>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</si>
  <si>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</si>
  <si>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</si>
  <si>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</si>
  <si>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</si>
  <si>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</si>
  <si>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</si>
  <si>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</si>
  <si>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</si>
  <si>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</si>
  <si>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</si>
  <si>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</si>
  <si>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</si>
  <si>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</si>
  <si>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</si>
  <si>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</si>
  <si>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</si>
  <si>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</si>
  <si>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</si>
  <si>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</si>
  <si>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</si>
  <si>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</si>
  <si>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</si>
  <si>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</si>
  <si>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</si>
  <si>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</si>
  <si>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</si>
  <si>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</si>
  <si>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</si>
  <si>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</si>
  <si>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</si>
  <si>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</si>
  <si>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</si>
  <si>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</si>
  <si>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</si>
  <si>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</si>
  <si>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</si>
  <si>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</si>
  <si>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</si>
  <si>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</si>
  <si>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</si>
  <si>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</si>
  <si>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</si>
  <si>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</si>
  <si>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</si>
  <si>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</si>
  <si>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</si>
  <si>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</si>
  <si>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</si>
  <si>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</si>
  <si>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</si>
  <si>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</si>
  <si>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</si>
  <si>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</si>
  <si>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</si>
  <si>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</si>
  <si>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</si>
  <si>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</si>
  <si>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</si>
  <si>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</si>
  <si>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</si>
  <si>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</si>
  <si>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</si>
  <si>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</si>
  <si>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</si>
  <si>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</si>
  <si>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</si>
  <si>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</si>
  <si>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</si>
  <si>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</si>
  <si>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</si>
  <si>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</si>
  <si>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</si>
  <si>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</si>
  <si>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</si>
  <si>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</si>
  <si>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</si>
  <si>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</si>
  <si>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</si>
  <si>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</si>
  <si>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</si>
  <si>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</si>
  <si>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</si>
  <si>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</si>
  <si>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</si>
  <si>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</si>
  <si>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</si>
  <si>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</si>
  <si>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</si>
  <si>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</si>
  <si>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</si>
  <si>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</si>
  <si>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</si>
  <si>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</si>
  <si>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</si>
  <si>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</si>
  <si>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</si>
  <si>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</si>
  <si>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</si>
  <si>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</si>
  <si>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</si>
  <si>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</si>
  <si>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</si>
  <si>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</si>
  <si>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</si>
  <si>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</si>
  <si>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</si>
  <si>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</si>
  <si>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</si>
  <si>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</si>
  <si>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</si>
  <si>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</si>
  <si>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</si>
  <si>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</si>
  <si>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</si>
  <si>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</si>
  <si>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</si>
  <si>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</si>
  <si>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</si>
  <si>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</si>
  <si>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</si>
  <si>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</si>
  <si>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</si>
  <si>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</si>
  <si>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</si>
  <si>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</si>
  <si>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</si>
  <si>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</si>
  <si>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</si>
  <si>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</si>
  <si>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</si>
  <si>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</si>
  <si>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</si>
  <si>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</si>
  <si>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</si>
  <si>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</si>
  <si>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</si>
  <si>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</si>
  <si>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</si>
  <si>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</si>
  <si>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</si>
  <si>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</si>
  <si>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</si>
  <si>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</si>
  <si>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</si>
  <si>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</si>
  <si>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</si>
  <si>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</si>
  <si>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</si>
  <si>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</si>
  <si>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</si>
  <si>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</si>
  <si>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</si>
  <si>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</si>
  <si>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</si>
  <si>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</si>
  <si>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</si>
  <si>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</si>
  <si>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</si>
  <si>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</si>
  <si>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</si>
  <si>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</si>
  <si>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</si>
  <si>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</si>
  <si>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</si>
  <si>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</si>
  <si>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</si>
  <si>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</si>
  <si>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</si>
  <si>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</si>
  <si>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</si>
  <si>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</si>
  <si>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</si>
  <si>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</si>
  <si>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</si>
  <si>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</si>
  <si>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</si>
  <si>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</si>
  <si>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</si>
  <si>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</si>
  <si>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</si>
  <si>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</si>
  <si>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</si>
  <si>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</si>
  <si>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</si>
  <si>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</si>
  <si>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</si>
  <si>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</si>
  <si>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</si>
  <si>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</si>
  <si>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</si>
  <si>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</si>
  <si>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</si>
  <si>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</si>
  <si>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</si>
  <si>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</si>
  <si>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</si>
  <si>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</si>
  <si>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</si>
  <si>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</si>
  <si>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</si>
  <si>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</si>
  <si>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</si>
  <si>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</si>
  <si>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</si>
  <si>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</si>
  <si>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</si>
  <si>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</si>
  <si>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</si>
  <si>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</si>
  <si>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</si>
  <si>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</si>
  <si>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</si>
  <si>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</si>
  <si>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</si>
  <si>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</si>
  <si>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</si>
  <si>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</si>
  <si>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</si>
  <si>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</si>
  <si>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</si>
  <si>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</si>
  <si>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</si>
  <si>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</si>
  <si>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</si>
  <si>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</si>
  <si>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</si>
  <si>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</si>
  <si>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</si>
  <si>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</si>
  <si>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</si>
  <si>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</si>
  <si>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</si>
  <si>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</si>
  <si>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</si>
  <si>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</si>
  <si>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</si>
  <si>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</si>
  <si>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</si>
  <si>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</si>
  <si>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</si>
  <si>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</si>
  <si>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</si>
  <si>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</si>
  <si>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</si>
  <si>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</si>
  <si>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</si>
  <si>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</si>
  <si>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</si>
  <si>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</si>
  <si>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</si>
  <si>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</si>
  <si>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</si>
  <si>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</si>
  <si>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</si>
  <si>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</si>
  <si>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</si>
  <si>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</si>
  <si>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</si>
  <si>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</si>
  <si>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</si>
  <si>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</si>
  <si>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</si>
  <si>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</si>
  <si>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</si>
  <si>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</si>
  <si>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</si>
  <si>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</si>
  <si>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</si>
  <si>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</si>
  <si>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</si>
  <si>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</si>
  <si>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</si>
  <si>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</si>
  <si>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</si>
  <si>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</si>
  <si>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</si>
  <si>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</si>
  <si>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</si>
  <si>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</si>
  <si>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</si>
  <si>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</si>
  <si>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</si>
  <si>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</si>
  <si>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</si>
  <si>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</si>
  <si>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</si>
  <si>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</si>
  <si>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</si>
  <si>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</si>
  <si>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</si>
  <si>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</si>
  <si>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</si>
  <si>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</si>
  <si>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</si>
  <si>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</si>
  <si>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</si>
  <si>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</si>
  <si>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</si>
  <si>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</si>
  <si>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</si>
  <si>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</si>
  <si>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</si>
  <si>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</si>
  <si>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</si>
  <si>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</si>
  <si>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</si>
  <si>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</si>
  <si>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</si>
  <si>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</si>
  <si>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</si>
  <si>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</si>
  <si>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</si>
  <si>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</si>
  <si>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</si>
  <si>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</si>
  <si>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</si>
  <si>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</si>
  <si>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</si>
  <si>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</si>
  <si>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</si>
  <si>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</si>
  <si>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</si>
  <si>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</si>
  <si>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</si>
  <si>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</si>
  <si>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</si>
  <si>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</si>
  <si>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</si>
  <si>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</si>
  <si>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</si>
  <si>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</si>
  <si>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</si>
  <si>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</si>
  <si>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</si>
  <si>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</si>
  <si>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</si>
  <si>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</si>
  <si>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</si>
  <si>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</si>
  <si>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</si>
  <si>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</si>
  <si>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</si>
  <si>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</si>
  <si>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</si>
  <si>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</si>
  <si>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</si>
  <si>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</si>
  <si>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</si>
  <si>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</si>
  <si>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</si>
  <si>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</si>
  <si>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</si>
  <si>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</si>
  <si>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</si>
  <si>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</si>
  <si>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</si>
  <si>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</si>
  <si>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</si>
  <si>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</si>
  <si>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</si>
  <si>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</si>
  <si>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</si>
  <si>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</si>
  <si>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</si>
  <si>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</si>
  <si>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</si>
  <si>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</si>
  <si>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</si>
  <si>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</si>
  <si>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</si>
  <si>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</si>
  <si>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</si>
  <si>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</si>
  <si>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</si>
  <si>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</si>
  <si>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</si>
  <si>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</si>
  <si>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</si>
  <si>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</si>
  <si>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</si>
  <si>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</si>
  <si>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</si>
  <si>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</si>
  <si>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</si>
  <si>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</si>
  <si>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</si>
  <si>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</si>
  <si>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</si>
  <si>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</si>
  <si>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</si>
  <si>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</si>
  <si>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</si>
  <si>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</si>
  <si>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</si>
  <si>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</si>
  <si>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</si>
  <si>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</si>
  <si>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</si>
  <si>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</si>
  <si>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</si>
  <si>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</si>
  <si>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</si>
  <si>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</si>
  <si>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</si>
  <si>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</si>
  <si>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</si>
  <si>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</si>
  <si>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</si>
  <si>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</si>
  <si>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</si>
  <si>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</si>
  <si>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</si>
  <si>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</si>
  <si>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</si>
  <si>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</si>
  <si>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</si>
  <si>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</si>
  <si>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</si>
  <si>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</si>
  <si>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</si>
  <si>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</si>
  <si>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</si>
  <si>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</si>
  <si>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</si>
  <si>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</si>
  <si>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</si>
  <si>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</si>
  <si>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</si>
  <si>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</si>
  <si>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</si>
  <si>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</si>
  <si>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</si>
  <si>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</si>
  <si>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</si>
  <si>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</si>
  <si>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</si>
  <si>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</si>
  <si>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</si>
  <si>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</si>
  <si>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</si>
  <si>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</si>
  <si>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</si>
  <si>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</si>
  <si>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</si>
  <si>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</si>
  <si>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</si>
  <si>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</si>
  <si>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</si>
  <si>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</si>
  <si>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</si>
  <si>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</si>
  <si>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</si>
  <si>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</si>
  <si>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</si>
  <si>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</si>
  <si>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</si>
  <si>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</si>
  <si>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</si>
  <si>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</si>
  <si>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</si>
  <si>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</si>
  <si>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</si>
  <si>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</si>
  <si>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</si>
  <si>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</si>
  <si>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</si>
  <si>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</si>
  <si>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</si>
  <si>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</si>
  <si>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</si>
  <si>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</si>
  <si>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</si>
  <si>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</si>
  <si>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</si>
  <si>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</si>
  <si>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</si>
  <si>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</si>
  <si>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</si>
  <si>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</si>
  <si>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</si>
  <si>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</si>
  <si>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</si>
  <si>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</si>
  <si>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</si>
  <si>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</si>
  <si>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</si>
  <si>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</si>
  <si>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</si>
  <si>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</si>
  <si>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</si>
  <si>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</si>
  <si>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</si>
  <si>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</si>
  <si>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</si>
  <si>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</si>
  <si>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</si>
  <si>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</si>
  <si>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</si>
  <si>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</si>
  <si>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</si>
  <si>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</si>
  <si>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</si>
  <si>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</si>
  <si>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</si>
  <si>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</si>
  <si>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</si>
  <si>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</si>
  <si>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</si>
  <si>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</si>
  <si>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</si>
  <si>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</si>
  <si>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</si>
  <si>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</si>
  <si>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</si>
  <si>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</si>
  <si>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</si>
  <si>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</si>
  <si>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</si>
  <si>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</si>
  <si>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</si>
  <si>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</si>
  <si>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</si>
  <si>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</si>
  <si>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</si>
  <si>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</si>
  <si>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</si>
  <si>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</si>
  <si>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</si>
  <si>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</si>
  <si>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</si>
  <si>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</si>
  <si>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</si>
  <si>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</si>
  <si>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</si>
  <si>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</si>
  <si>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</si>
  <si>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</si>
  <si>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</si>
  <si>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</si>
  <si>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</si>
  <si>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</si>
  <si>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</si>
  <si>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</si>
  <si>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</si>
  <si>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</si>
  <si>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</si>
  <si>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</si>
  <si>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</si>
  <si>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</si>
  <si>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</si>
  <si>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</si>
  <si>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</si>
  <si>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</si>
  <si>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</si>
  <si>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</si>
  <si>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</si>
  <si>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</si>
  <si>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</si>
  <si>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</si>
  <si>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</si>
  <si>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</si>
  <si>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</si>
  <si>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</si>
  <si>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</si>
  <si>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</si>
  <si>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</si>
  <si>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</si>
  <si>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</si>
  <si>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</si>
  <si>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</si>
  <si>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</si>
  <si>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</si>
  <si>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</si>
  <si>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</si>
  <si>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</si>
  <si>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</si>
  <si>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</si>
  <si>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</si>
  <si>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</si>
  <si>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</si>
  <si>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</si>
  <si>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</si>
  <si>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</si>
  <si>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</si>
  <si>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</si>
  <si>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</si>
  <si>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</si>
  <si>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</si>
  <si>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</si>
  <si>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</si>
  <si>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</si>
  <si>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</si>
  <si>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</si>
  <si>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</si>
  <si>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</si>
  <si>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</si>
  <si>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</si>
  <si>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</si>
  <si>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</si>
  <si>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</si>
  <si>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</si>
  <si>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</si>
  <si>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</si>
  <si>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</si>
  <si>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</si>
  <si>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</si>
  <si>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</si>
  <si>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</si>
  <si>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</si>
  <si>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</si>
  <si>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</si>
  <si>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</si>
  <si>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</si>
  <si>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</si>
  <si>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</si>
  <si>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</si>
  <si>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</si>
  <si>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</si>
  <si>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</si>
  <si>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</si>
  <si>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</si>
  <si>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</si>
  <si>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</si>
  <si>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</si>
  <si>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</si>
  <si>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</si>
  <si>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</si>
  <si>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</si>
  <si>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</si>
  <si>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</si>
  <si>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</si>
  <si>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</si>
  <si>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</si>
  <si>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</si>
  <si>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</si>
  <si>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</si>
  <si>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</si>
  <si>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</si>
  <si>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</si>
  <si>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</si>
  <si>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</si>
  <si>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</si>
  <si>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</si>
  <si>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</si>
  <si>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</si>
  <si>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</si>
  <si>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</si>
  <si>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</si>
  <si>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</si>
  <si>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</si>
  <si>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</si>
  <si>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</si>
  <si>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</si>
  <si>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</si>
  <si>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</si>
  <si>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</si>
  <si>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</si>
  <si>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</si>
  <si>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</si>
  <si>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</si>
  <si>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</si>
  <si>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</si>
  <si>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</si>
  <si>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</si>
  <si>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</si>
  <si>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</si>
  <si>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</si>
  <si>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</si>
  <si>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</si>
  <si>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</si>
  <si>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</si>
  <si>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</si>
  <si>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</si>
  <si>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</si>
  <si>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</si>
  <si>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</si>
  <si>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</si>
  <si>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</si>
  <si>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</si>
  <si>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</si>
  <si>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</si>
  <si>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</si>
  <si>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</si>
  <si>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</si>
  <si>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</si>
  <si>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</si>
  <si>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</si>
  <si>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</si>
  <si>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</si>
  <si>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</si>
  <si>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</si>
  <si>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</si>
  <si>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</si>
  <si>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</si>
  <si>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</si>
  <si>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</si>
  <si>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</si>
  <si>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</si>
  <si>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</si>
  <si>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</si>
  <si>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</si>
  <si>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</si>
  <si>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</si>
  <si>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</si>
  <si>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</si>
  <si>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</si>
  <si>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</si>
  <si>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</si>
  <si>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</si>
  <si>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</si>
  <si>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</si>
  <si>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</si>
  <si>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</si>
  <si>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</si>
  <si>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</si>
  <si>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</si>
  <si>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</si>
  <si>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</si>
  <si>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</si>
  <si>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</si>
  <si>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</si>
  <si>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</si>
  <si>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</si>
  <si>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</si>
  <si>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</si>
  <si>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</si>
  <si>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</si>
  <si>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</si>
  <si>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</si>
  <si>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</si>
  <si>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</si>
  <si>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</si>
  <si>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</si>
  <si>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</si>
  <si>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</si>
  <si>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</si>
  <si>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</si>
  <si>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</si>
  <si>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</si>
  <si>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</si>
  <si>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</si>
  <si>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</si>
  <si>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</si>
  <si>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</si>
  <si>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</si>
  <si>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</si>
  <si>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</si>
  <si>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</si>
  <si>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</si>
  <si>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</si>
  <si>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</si>
  <si>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</si>
  <si>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</si>
  <si>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</si>
  <si>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</si>
  <si>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</si>
  <si>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</si>
  <si>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</si>
  <si>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</si>
  <si>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</si>
  <si>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</si>
  <si>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</si>
  <si>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</si>
  <si>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</si>
  <si>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</si>
  <si>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</si>
  <si>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</si>
  <si>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</si>
  <si>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</si>
  <si>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</si>
  <si>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</si>
  <si>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</si>
  <si>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</si>
  <si>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</si>
  <si>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</si>
  <si>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</si>
  <si>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</si>
  <si>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</si>
  <si>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</si>
  <si>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</si>
  <si>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</si>
  <si>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</si>
  <si>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</si>
  <si>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</si>
  <si>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</si>
  <si>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</si>
  <si>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</si>
  <si>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</si>
  <si>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</si>
  <si>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</si>
  <si>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</si>
  <si>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</si>
  <si>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</si>
  <si>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</si>
  <si>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</si>
  <si>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</si>
  <si>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</si>
  <si>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</si>
  <si>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</si>
  <si>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</si>
  <si>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</si>
  <si>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</si>
  <si>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</si>
  <si>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</si>
  <si>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</si>
  <si>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</si>
  <si>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</si>
  <si>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</si>
  <si>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</si>
  <si>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</si>
  <si>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</si>
  <si>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</si>
  <si>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</si>
  <si>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</si>
  <si>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</si>
  <si>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</si>
  <si>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</si>
  <si>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</si>
  <si>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</si>
  <si>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</si>
  <si>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</si>
  <si>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</si>
  <si>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</si>
  <si>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</si>
  <si>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</si>
  <si>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</si>
  <si>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</si>
  <si>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</si>
  <si>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</si>
  <si>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</si>
  <si>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</si>
  <si>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</si>
  <si>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</si>
  <si>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</si>
  <si>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</si>
  <si>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</si>
  <si>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</si>
  <si>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</si>
  <si>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</si>
  <si>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</si>
  <si>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</si>
  <si>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</si>
  <si>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</si>
  <si>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</si>
  <si>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</si>
  <si>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</si>
  <si>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</si>
  <si>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</si>
  <si>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</si>
  <si>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</si>
  <si>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</si>
  <si>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</si>
  <si>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</si>
  <si>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</si>
  <si>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</si>
  <si>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</si>
  <si>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</si>
  <si>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</si>
  <si>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</si>
  <si>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</si>
  <si>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</si>
  <si>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</si>
  <si>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</si>
  <si>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</si>
  <si>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</si>
  <si>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</si>
  <si>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</si>
  <si>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</si>
  <si>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</si>
  <si>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</si>
  <si>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</si>
  <si>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</si>
  <si>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</si>
  <si>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</si>
  <si>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</si>
  <si>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</si>
  <si>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</si>
  <si>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</si>
  <si>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</si>
  <si>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</si>
  <si>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</si>
  <si>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</si>
  <si>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</si>
  <si>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</si>
  <si>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</si>
  <si>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</si>
  <si>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</si>
  <si>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</si>
  <si>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</si>
  <si>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</si>
  <si>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</si>
  <si>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</si>
  <si>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</si>
  <si>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</si>
  <si>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</si>
  <si>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</si>
  <si>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</si>
  <si>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</si>
  <si>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</si>
  <si>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</si>
  <si>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</si>
  <si>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</si>
  <si>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</si>
  <si>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</si>
  <si>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</si>
  <si>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</si>
  <si>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</si>
  <si>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</si>
  <si>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</si>
  <si>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</si>
  <si>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</si>
  <si>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</si>
  <si>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</si>
  <si>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</si>
  <si>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</si>
  <si>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</si>
  <si>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</si>
  <si>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</si>
  <si>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</si>
  <si>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</si>
  <si>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</si>
  <si>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</si>
  <si>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</si>
  <si>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</si>
  <si>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</si>
  <si>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</si>
  <si>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</si>
  <si>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</si>
  <si>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</si>
  <si>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</si>
  <si>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</si>
  <si>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</si>
  <si>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</si>
  <si>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</si>
  <si>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</si>
  <si>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</si>
  <si>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</si>
  <si>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</si>
  <si>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</si>
  <si>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</si>
  <si>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</si>
  <si>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</si>
  <si>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</si>
  <si>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</si>
  <si>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</si>
  <si>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</si>
  <si>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</si>
  <si>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</si>
  <si>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</si>
  <si>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</si>
  <si>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</si>
  <si>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</si>
  <si>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</si>
  <si>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</si>
  <si>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</si>
  <si>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</si>
  <si>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</si>
  <si>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</si>
  <si>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</si>
  <si>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</si>
  <si>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</si>
  <si>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</si>
  <si>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</si>
  <si>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</si>
  <si>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</si>
  <si>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</si>
  <si>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</si>
  <si>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</si>
  <si>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</si>
  <si>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</si>
  <si>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</si>
  <si>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</si>
  <si>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</si>
  <si>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</si>
  <si>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</si>
  <si>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</si>
  <si>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</si>
  <si>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</si>
  <si>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</si>
  <si>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</si>
  <si>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</si>
  <si>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</si>
  <si>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</si>
  <si>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</si>
  <si>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</si>
  <si>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</si>
  <si>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</si>
  <si>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</si>
  <si>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</si>
  <si>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</si>
  <si>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</si>
  <si>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</si>
  <si>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</si>
  <si>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</si>
  <si>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</si>
  <si>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</si>
  <si>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</si>
  <si>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</si>
  <si>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</si>
  <si>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</si>
  <si>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</si>
  <si>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</si>
  <si>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</si>
  <si>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</si>
  <si>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</si>
  <si>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</si>
  <si>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</si>
  <si>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</si>
  <si>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</si>
  <si>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</si>
  <si>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</si>
  <si>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</si>
  <si>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</si>
  <si>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</si>
  <si>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</si>
  <si>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</si>
  <si>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</si>
  <si>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</si>
  <si>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</si>
  <si>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</si>
  <si>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</si>
  <si>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</si>
  <si>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</si>
  <si>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</si>
  <si>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</si>
  <si>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</si>
  <si>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</si>
  <si>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</si>
  <si>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</si>
  <si>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</si>
  <si>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</si>
  <si>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</si>
  <si>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</si>
  <si>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</si>
  <si>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</si>
  <si>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</si>
  <si>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</si>
  <si>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</si>
  <si>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</si>
  <si>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</si>
  <si>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</si>
  <si>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</si>
  <si>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</si>
  <si>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</si>
  <si>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</si>
  <si>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</si>
  <si>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</si>
  <si>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</si>
  <si>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</si>
  <si>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</si>
  <si>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</si>
  <si>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</si>
  <si>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</si>
  <si>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</si>
  <si>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</si>
  <si>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</si>
  <si>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</si>
  <si>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</si>
  <si>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</si>
  <si>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</si>
  <si>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</si>
  <si>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</si>
  <si>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</si>
  <si>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</si>
  <si>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</si>
  <si>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</si>
  <si>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</si>
  <si>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</si>
  <si>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</si>
  <si>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</si>
  <si>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</si>
  <si>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</si>
  <si>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</si>
  <si>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</si>
  <si>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</si>
  <si>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</si>
  <si>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</si>
  <si>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</si>
  <si>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</si>
  <si>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</si>
  <si>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</si>
  <si>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</si>
  <si>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</si>
  <si>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</si>
  <si>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</si>
  <si>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</si>
  <si>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</si>
  <si>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</si>
  <si>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</si>
  <si>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</si>
  <si>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</si>
  <si>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</si>
  <si>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</si>
  <si>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</si>
  <si>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</si>
  <si>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</si>
  <si>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</si>
  <si>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</si>
  <si>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</si>
  <si>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</si>
  <si>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</si>
  <si>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</si>
  <si>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</si>
  <si>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</si>
  <si>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</si>
  <si>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</si>
  <si>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</si>
  <si>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</si>
  <si>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</si>
  <si>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</si>
  <si>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</si>
  <si>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</si>
  <si>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</si>
  <si>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</si>
  <si>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</si>
  <si>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</si>
  <si>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</si>
  <si>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</si>
  <si>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</si>
  <si>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</si>
  <si>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</si>
  <si>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</si>
  <si>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</si>
  <si>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</si>
  <si>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</si>
  <si>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</si>
  <si>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</si>
  <si>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</si>
  <si>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</si>
  <si>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</si>
  <si>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</si>
  <si>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</si>
  <si>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</si>
  <si>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</si>
  <si>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</si>
  <si>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</si>
  <si>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</si>
  <si>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</si>
  <si>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</si>
  <si>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</si>
  <si>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</si>
  <si>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</si>
  <si>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</si>
  <si>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</si>
  <si>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</si>
  <si>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</si>
  <si>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</si>
  <si>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</si>
  <si>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</si>
  <si>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</si>
  <si>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</si>
  <si>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</si>
  <si>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</si>
  <si>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</si>
  <si>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</si>
  <si>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</si>
  <si>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</si>
  <si>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</si>
  <si>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</si>
  <si>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</si>
  <si>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</si>
  <si>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</si>
  <si>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</si>
  <si>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</si>
  <si>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</si>
  <si>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</si>
  <si>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</si>
  <si>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</si>
  <si>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</si>
  <si>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</si>
  <si>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</si>
  <si>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</si>
  <si>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</si>
  <si>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</si>
  <si>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</si>
  <si>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</si>
  <si>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</si>
  <si>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</si>
  <si>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</si>
  <si>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</si>
  <si>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</si>
  <si>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</si>
  <si>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</si>
  <si>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</si>
  <si>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</si>
  <si>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</si>
  <si>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</si>
  <si>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</si>
  <si>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</si>
  <si>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</si>
  <si>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</si>
  <si>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</si>
  <si>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</si>
  <si>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</si>
  <si>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</si>
  <si>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</si>
  <si>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</si>
  <si>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</si>
  <si>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</si>
  <si>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</si>
  <si>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</si>
  <si>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</si>
  <si>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</si>
  <si>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</si>
  <si>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</si>
  <si>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</si>
  <si>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</si>
  <si>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</si>
  <si>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</si>
  <si>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</si>
  <si>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</si>
  <si>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</si>
  <si>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</si>
  <si>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</si>
  <si>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</si>
  <si>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</si>
  <si>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</si>
  <si>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</si>
  <si>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</si>
  <si>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</si>
  <si>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</si>
  <si>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</si>
  <si>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</si>
  <si>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</si>
  <si>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</si>
  <si>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</si>
  <si>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</si>
  <si>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</si>
  <si>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</si>
  <si>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</si>
  <si>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</si>
  <si>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</si>
  <si>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</si>
  <si>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</si>
  <si>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</si>
  <si>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</si>
  <si>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</si>
  <si>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</si>
  <si>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</si>
  <si>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</si>
  <si>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</si>
  <si>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</si>
  <si>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</si>
  <si>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</si>
  <si>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</si>
  <si>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</si>
  <si>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</si>
  <si>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</si>
  <si>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</si>
  <si>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</si>
  <si>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</si>
  <si>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</si>
  <si>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</si>
  <si>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</si>
  <si>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</si>
  <si>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</si>
  <si>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</si>
  <si>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</si>
  <si>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</si>
  <si>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</si>
  <si>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</si>
  <si>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</si>
  <si>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</si>
  <si>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</si>
  <si>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</si>
  <si>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</si>
  <si>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</si>
  <si>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</si>
  <si>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</si>
  <si>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</si>
  <si>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</si>
  <si>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</si>
  <si>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</si>
  <si>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</si>
  <si>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</si>
  <si>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</si>
  <si>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</si>
  <si>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</si>
  <si>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</si>
  <si>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</si>
  <si>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</si>
  <si>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</si>
  <si>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</si>
  <si>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</si>
  <si>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</si>
  <si>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</si>
  <si>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</si>
  <si>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</si>
  <si>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</si>
  <si>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</si>
  <si>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</si>
  <si>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</si>
  <si>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</si>
  <si>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</si>
  <si>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</si>
  <si>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</si>
  <si>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</si>
  <si>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</si>
  <si>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</si>
  <si>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</si>
  <si>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</si>
  <si>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</si>
  <si>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</si>
  <si>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</si>
  <si>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</si>
  <si>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</si>
  <si>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</si>
  <si>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</si>
  <si>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</si>
  <si>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</si>
  <si>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</si>
  <si>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</si>
  <si>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</si>
  <si>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</si>
  <si>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</si>
  <si>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</si>
  <si>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</si>
  <si>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</si>
  <si>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</si>
  <si>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</si>
  <si>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</si>
  <si>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</si>
  <si>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</si>
  <si>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</si>
  <si>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</si>
  <si>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</si>
  <si>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</si>
  <si>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</si>
  <si>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</si>
  <si>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</si>
  <si>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</si>
  <si>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</si>
  <si>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</si>
  <si>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</si>
  <si>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</si>
  <si>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</si>
  <si>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</si>
  <si>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</si>
  <si>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</si>
  <si>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</si>
  <si>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</si>
  <si>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</si>
  <si>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</si>
  <si>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</si>
  <si>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</si>
  <si>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</si>
  <si>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</si>
  <si>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</si>
  <si>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</si>
  <si>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</si>
  <si>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</si>
  <si>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</si>
  <si>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</si>
  <si>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</si>
  <si>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</si>
  <si>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</si>
  <si>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</si>
  <si>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</si>
  <si>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</si>
  <si>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</si>
  <si>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</si>
  <si>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</si>
  <si>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</si>
  <si>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</si>
  <si>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</si>
  <si>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</si>
  <si>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</si>
  <si>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</si>
  <si>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</si>
  <si>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</si>
  <si>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</si>
  <si>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</si>
  <si>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</si>
  <si>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</si>
  <si>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</si>
  <si>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</si>
  <si>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</si>
  <si>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</si>
  <si>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</si>
  <si>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</si>
  <si>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</si>
  <si>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</si>
  <si>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</si>
  <si>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</si>
  <si>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</si>
  <si>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</si>
  <si>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</si>
  <si>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</si>
  <si>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</si>
  <si>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</si>
  <si>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</si>
  <si>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</si>
  <si>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</si>
  <si>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</si>
  <si>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</si>
  <si>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</si>
  <si>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</si>
  <si>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</si>
  <si>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</si>
  <si>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</si>
  <si>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</si>
  <si>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</si>
  <si>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</si>
  <si>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</si>
  <si>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</si>
  <si>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</si>
  <si>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</si>
  <si>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</si>
  <si>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</si>
  <si>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</si>
  <si>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</si>
  <si>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</si>
  <si>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</si>
  <si>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</si>
  <si>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</si>
  <si>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</si>
  <si>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</si>
  <si>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</si>
  <si>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</si>
  <si>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</si>
  <si>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</si>
  <si>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</si>
  <si>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</si>
  <si>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</si>
  <si>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</si>
  <si>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</si>
  <si>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</si>
  <si>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</si>
  <si>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</si>
  <si>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</si>
  <si>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</si>
  <si>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</si>
  <si>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</si>
  <si>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</si>
  <si>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</si>
  <si>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</si>
  <si>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</si>
  <si>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</si>
  <si>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</si>
  <si>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</si>
  <si>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</si>
  <si>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</si>
  <si>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</si>
  <si>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</si>
  <si>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</si>
  <si>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</si>
  <si>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</si>
  <si>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</si>
  <si>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</si>
  <si>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</si>
  <si>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</si>
  <si>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</si>
  <si>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</si>
  <si>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</si>
  <si>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</si>
  <si>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</si>
  <si>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</si>
  <si>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</si>
  <si>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</si>
  <si>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</si>
  <si>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</si>
  <si>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</si>
  <si>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</si>
  <si>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</si>
  <si>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</si>
  <si>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</si>
  <si>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</si>
  <si>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</si>
  <si>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</si>
  <si>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</si>
  <si>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</si>
  <si>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</si>
  <si>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</si>
  <si>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</si>
  <si>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</si>
  <si>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</si>
  <si>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</si>
  <si>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</si>
  <si>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</si>
  <si>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</si>
  <si>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</si>
  <si>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</si>
  <si>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</si>
  <si>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</si>
  <si>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</si>
  <si>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</si>
  <si>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</si>
  <si>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</si>
  <si>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</si>
  <si>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</si>
  <si>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</si>
  <si>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</si>
  <si>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</si>
  <si>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</si>
  <si>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</si>
  <si>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</si>
  <si>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</si>
  <si>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</si>
  <si>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</si>
  <si>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</si>
  <si>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</si>
  <si>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</si>
  <si>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</si>
  <si>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</si>
  <si>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</si>
  <si>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</si>
  <si>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</si>
  <si>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</si>
  <si>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</si>
  <si>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</si>
  <si>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</si>
  <si>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</si>
  <si>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</si>
  <si>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</si>
  <si>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</si>
  <si>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</si>
  <si>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</si>
  <si>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</si>
  <si>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</si>
  <si>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</si>
  <si>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</si>
  <si>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</si>
  <si>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</si>
  <si>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</si>
  <si>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</si>
  <si>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</si>
  <si>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</si>
  <si>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</si>
  <si>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</si>
  <si>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</si>
  <si>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</si>
  <si>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</si>
  <si>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</si>
  <si>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</si>
  <si>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</si>
  <si>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</si>
  <si>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</si>
  <si>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</si>
  <si>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</si>
  <si>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</si>
  <si>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</si>
  <si>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</si>
  <si>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</si>
  <si>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</si>
  <si>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</si>
  <si>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</si>
  <si>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</si>
  <si>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</si>
  <si>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</si>
  <si>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</si>
  <si>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</si>
  <si>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</si>
  <si>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</si>
  <si>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</si>
  <si>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</si>
  <si>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</si>
  <si>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</si>
  <si>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</si>
  <si>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</si>
  <si>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</si>
  <si>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</si>
  <si>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</si>
  <si>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</si>
  <si>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</si>
  <si>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</si>
  <si>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</si>
  <si>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</si>
  <si>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</si>
  <si>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</si>
  <si>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</si>
  <si>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</si>
  <si>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</si>
  <si>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</si>
  <si>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</si>
  <si>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</si>
  <si>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</si>
  <si>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</si>
  <si>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</si>
  <si>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</si>
  <si>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</si>
  <si>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</si>
  <si>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</si>
  <si>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</si>
  <si>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</si>
  <si>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</si>
  <si>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</si>
  <si>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</si>
  <si>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</si>
  <si>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</si>
  <si>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</si>
  <si>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</si>
  <si>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</si>
  <si>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</si>
  <si>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</si>
  <si>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</si>
  <si>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</si>
  <si>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</si>
  <si>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</si>
  <si>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</si>
  <si>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</si>
  <si>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</si>
  <si>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</si>
  <si>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</si>
  <si>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</si>
  <si>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</si>
  <si>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</si>
  <si>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</si>
  <si>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</si>
  <si>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</si>
  <si>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</si>
  <si>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</si>
  <si>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</si>
  <si>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</si>
  <si>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</si>
  <si>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</si>
  <si>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</si>
  <si>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</si>
  <si>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</si>
  <si>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</si>
  <si>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</si>
  <si>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</si>
  <si>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</si>
  <si>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</si>
  <si>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</si>
  <si>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</si>
  <si>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</si>
  <si>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</si>
  <si>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</si>
  <si>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</si>
  <si>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</si>
  <si>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</si>
  <si>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</si>
  <si>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</si>
  <si>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</si>
  <si>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</si>
  <si>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</si>
  <si>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</si>
  <si>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</si>
  <si>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</si>
  <si>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</si>
  <si>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</si>
  <si>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</si>
  <si>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</si>
  <si>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</si>
  <si>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</si>
  <si>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</si>
  <si>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</si>
  <si>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</si>
  <si>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</si>
  <si>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</si>
  <si>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</si>
  <si>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</si>
  <si>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</si>
  <si>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</si>
  <si>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</si>
  <si>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</si>
  <si>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</si>
  <si>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</si>
  <si>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</si>
  <si>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</si>
  <si>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</si>
  <si>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</si>
  <si>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</si>
  <si>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</si>
  <si>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</si>
  <si>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</si>
  <si>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</si>
  <si>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</si>
  <si>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</si>
  <si>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</si>
  <si>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</si>
  <si>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</si>
  <si>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</si>
  <si>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</si>
  <si>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</si>
  <si>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</si>
  <si>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</si>
  <si>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</si>
  <si>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</si>
  <si>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</si>
  <si>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</si>
  <si>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</si>
  <si>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</si>
  <si>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</si>
  <si>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</si>
  <si>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</si>
  <si>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</si>
  <si>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</si>
  <si>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</si>
  <si>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</si>
  <si>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</si>
  <si>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</si>
  <si>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</si>
  <si>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</si>
  <si>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</si>
  <si>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</si>
  <si>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</si>
  <si>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</si>
  <si>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</si>
  <si>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</si>
  <si>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</si>
  <si>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</si>
  <si>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</si>
  <si>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</si>
  <si>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</si>
  <si>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</si>
  <si>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</si>
  <si>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</si>
  <si>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</si>
  <si>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</si>
  <si>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</si>
  <si>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</si>
  <si>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</si>
  <si>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</si>
  <si>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</si>
  <si>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</si>
  <si>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</si>
  <si>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</si>
  <si>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</si>
  <si>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</si>
  <si>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</si>
  <si>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</si>
  <si>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</si>
  <si>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</si>
  <si>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</si>
  <si>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</si>
  <si>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</si>
  <si>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</si>
  <si>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</si>
  <si>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</si>
  <si>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</si>
  <si>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</si>
  <si>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</si>
  <si>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</si>
  <si>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</si>
  <si>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</si>
  <si>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</si>
  <si>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</si>
  <si>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</si>
  <si>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</si>
  <si>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</si>
  <si>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</si>
  <si>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</si>
  <si>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</si>
  <si>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</si>
  <si>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</si>
  <si>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</si>
  <si>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</si>
  <si>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</si>
  <si>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</si>
  <si>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</si>
  <si>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</si>
  <si>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</si>
  <si>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</si>
  <si>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</si>
  <si>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</si>
  <si>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</si>
  <si>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</si>
  <si>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</si>
  <si>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</si>
  <si>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</si>
  <si>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</si>
  <si>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</si>
  <si>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</si>
  <si>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</si>
  <si>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</si>
  <si>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</si>
  <si>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</si>
  <si>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</si>
  <si>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</si>
  <si>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</si>
  <si>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</si>
  <si>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</si>
  <si>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</si>
  <si>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</si>
  <si>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</si>
  <si>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</si>
  <si>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</si>
  <si>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</si>
  <si>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</si>
  <si>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</si>
  <si>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</si>
  <si>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</si>
  <si>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</si>
  <si>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</si>
  <si>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</si>
  <si>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</si>
  <si>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</si>
  <si>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</si>
  <si>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</si>
  <si>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</si>
  <si>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</si>
  <si>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</si>
  <si>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</si>
  <si>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</si>
  <si>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</si>
  <si>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</si>
  <si>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</si>
  <si>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</si>
  <si>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</si>
  <si>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</si>
  <si>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</si>
  <si>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</si>
  <si>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</si>
  <si>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</si>
  <si>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</si>
  <si>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</si>
  <si>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</si>
  <si>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</si>
  <si>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</si>
  <si>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</si>
  <si>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</si>
  <si>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</si>
  <si>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</si>
  <si>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</si>
  <si>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</si>
  <si>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</si>
  <si>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</si>
  <si>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</si>
  <si>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</si>
  <si>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</si>
  <si>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</si>
  <si>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</si>
  <si>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</si>
  <si>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</si>
  <si>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</si>
  <si>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</si>
  <si>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</si>
  <si>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</si>
  <si>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</si>
  <si>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</si>
  <si>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</si>
  <si>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</si>
  <si>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</si>
  <si>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</si>
  <si>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</si>
  <si>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</si>
  <si>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</si>
  <si>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</si>
  <si>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</si>
  <si>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</si>
  <si>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</si>
  <si>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</si>
  <si>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</si>
  <si>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</si>
  <si>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</si>
  <si>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</si>
  <si>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</si>
  <si>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</si>
  <si>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</si>
  <si>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</si>
  <si>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</si>
  <si>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</si>
  <si>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</si>
  <si>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</si>
  <si>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</si>
  <si>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</si>
  <si>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</si>
  <si>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</si>
  <si>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</si>
  <si>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</si>
  <si>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</si>
  <si>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</si>
  <si>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</si>
  <si>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</si>
  <si>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</si>
  <si>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</si>
  <si>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</si>
  <si>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</si>
  <si>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</si>
  <si>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</si>
  <si>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</si>
  <si>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</si>
  <si>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</si>
  <si>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</si>
  <si>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</si>
  <si>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</si>
  <si>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</si>
  <si>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</si>
  <si>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</si>
  <si>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</si>
  <si>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</si>
  <si>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</si>
  <si>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</si>
  <si>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</si>
  <si>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</si>
  <si>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</si>
  <si>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</si>
  <si>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</si>
  <si>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</si>
  <si>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</si>
  <si>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</si>
  <si>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</si>
  <si>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</si>
  <si>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</si>
  <si>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</si>
  <si>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</si>
  <si>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</si>
  <si>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</si>
  <si>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</si>
  <si>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</si>
  <si>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</si>
  <si>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</si>
  <si>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</si>
  <si>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</si>
  <si>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</si>
  <si>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</si>
  <si>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</si>
  <si>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</si>
  <si>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</si>
  <si>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</si>
  <si>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</si>
  <si>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</si>
  <si>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</si>
  <si>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</si>
  <si>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</si>
  <si>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</si>
  <si>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</si>
  <si>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</si>
  <si>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</si>
  <si>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</si>
  <si>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</si>
  <si>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</si>
  <si>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</si>
  <si>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</si>
  <si>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</si>
  <si>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</si>
  <si>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</si>
  <si>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</si>
  <si>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</si>
  <si>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</si>
  <si>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</si>
  <si>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</si>
  <si>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</si>
  <si>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</si>
  <si>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</si>
  <si>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</si>
  <si>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</si>
  <si>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</si>
  <si>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</si>
  <si>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</si>
  <si>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</si>
  <si>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</si>
  <si>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</si>
  <si>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</si>
  <si>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</si>
  <si>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</si>
  <si>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</si>
  <si>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</si>
  <si>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</si>
  <si>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</si>
  <si>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</si>
  <si>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</si>
  <si>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</si>
  <si>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</si>
  <si>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</si>
  <si>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</si>
  <si>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</si>
  <si>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</si>
  <si>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</si>
  <si>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</si>
  <si>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</si>
  <si>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</si>
  <si>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</si>
  <si>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</si>
  <si>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</si>
  <si>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</si>
  <si>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</si>
  <si>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</si>
  <si>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</si>
  <si>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</si>
  <si>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</si>
  <si>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</si>
  <si>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</si>
  <si>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</si>
  <si>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</si>
  <si>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</si>
  <si>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</si>
  <si>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</si>
  <si>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</si>
  <si>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</si>
  <si>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</si>
  <si>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</si>
  <si>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</si>
  <si>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</si>
  <si>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</si>
  <si>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</si>
  <si>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</si>
  <si>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</si>
  <si>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</si>
  <si>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</si>
  <si>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</si>
  <si>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</si>
  <si>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</si>
  <si>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</si>
  <si>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</si>
  <si>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</si>
  <si>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</si>
  <si>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</si>
  <si>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</si>
  <si>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</si>
  <si>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</si>
  <si>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</si>
  <si>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</si>
  <si>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</si>
  <si>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</si>
  <si>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</si>
  <si>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</si>
  <si>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</si>
  <si>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</si>
  <si>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</si>
  <si>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</si>
  <si>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</si>
  <si>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</si>
  <si>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</si>
  <si>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</si>
  <si>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</si>
  <si>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</si>
  <si>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</si>
  <si>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</si>
  <si>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</si>
  <si>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</si>
  <si>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</si>
  <si>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</si>
  <si>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</si>
  <si>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</si>
  <si>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</si>
  <si>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</si>
  <si>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</si>
  <si>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</si>
  <si>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</si>
  <si>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</si>
  <si>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</si>
  <si>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</si>
  <si>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</si>
  <si>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</si>
  <si>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</si>
  <si>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</si>
  <si>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</si>
  <si>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</si>
  <si>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</si>
  <si>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</si>
  <si>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</si>
  <si>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</si>
  <si>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</si>
  <si>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</si>
  <si>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</si>
  <si>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</si>
  <si>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</si>
  <si>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</si>
  <si>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</si>
  <si>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</si>
  <si>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</si>
  <si>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</si>
  <si>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</si>
  <si>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</si>
  <si>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</si>
  <si>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</si>
  <si>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</si>
  <si>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</si>
  <si>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</si>
  <si>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</si>
  <si>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</si>
  <si>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</si>
  <si>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</si>
  <si>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</si>
  <si>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</si>
  <si>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</si>
  <si>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</si>
  <si>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</si>
  <si>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</si>
  <si>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</si>
  <si>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</si>
  <si>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</si>
  <si>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</si>
  <si>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</si>
  <si>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</si>
  <si>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</si>
  <si>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</si>
  <si>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</si>
  <si>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</si>
  <si>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</si>
  <si>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</si>
  <si>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</si>
  <si>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</si>
  <si>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</si>
  <si>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</si>
  <si>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</si>
  <si>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</si>
  <si>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</si>
  <si>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</si>
  <si>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</si>
  <si>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</si>
  <si>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</si>
  <si>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</si>
  <si>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</si>
  <si>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</si>
  <si>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</si>
  <si>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</si>
  <si>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</si>
  <si>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</si>
  <si>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</si>
  <si>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</si>
  <si>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</si>
  <si>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</si>
  <si>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</si>
  <si>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</si>
  <si>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</si>
  <si>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</si>
  <si>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</si>
  <si>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</si>
  <si>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</si>
  <si>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</si>
  <si>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</si>
  <si>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</si>
  <si>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</si>
  <si>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</si>
  <si>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</si>
  <si>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</si>
  <si>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</si>
  <si>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</si>
  <si>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</si>
  <si>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</si>
  <si>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</si>
  <si>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</si>
  <si>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</si>
  <si>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</si>
  <si>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</si>
  <si>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</si>
  <si>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</si>
  <si>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</si>
  <si>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</si>
  <si>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</si>
  <si>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</si>
  <si>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</si>
  <si>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</si>
  <si>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</si>
  <si>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</si>
  <si>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</si>
  <si>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</si>
  <si>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</si>
  <si>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</si>
  <si>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</si>
  <si>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</si>
  <si>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</si>
  <si>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</si>
  <si>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</si>
  <si>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</si>
  <si>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</si>
  <si>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</si>
  <si>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</si>
  <si>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</si>
  <si>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</si>
  <si>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</si>
  <si>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</si>
  <si>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</si>
  <si>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</si>
  <si>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</si>
  <si>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</si>
  <si>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</si>
  <si>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</si>
  <si>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</si>
  <si>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</si>
  <si>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</si>
  <si>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</si>
  <si>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</si>
  <si>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</si>
  <si>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</si>
  <si>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</si>
  <si>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</si>
  <si>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</si>
  <si>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</si>
  <si>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</si>
  <si>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</si>
  <si>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</si>
  <si>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</si>
  <si>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</si>
  <si>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</si>
  <si>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</si>
  <si>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</si>
  <si>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</si>
  <si>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</si>
  <si>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</si>
  <si>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</si>
  <si>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</si>
  <si>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</si>
  <si>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</si>
  <si>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</si>
  <si>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</si>
  <si>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</si>
  <si>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</si>
  <si>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</si>
  <si>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</si>
  <si>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</si>
  <si>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</si>
  <si>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</si>
  <si>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</si>
  <si>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</si>
  <si>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</si>
  <si>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</si>
  <si>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</si>
  <si>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</si>
  <si>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</si>
  <si>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</si>
  <si>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</si>
  <si>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</si>
  <si>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</si>
  <si>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</si>
  <si>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</si>
  <si>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</si>
  <si>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</si>
  <si>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</si>
  <si>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</si>
  <si>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</si>
  <si>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</si>
  <si>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</si>
  <si>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</si>
  <si>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</si>
  <si>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</si>
  <si>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</si>
  <si>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</si>
  <si>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</si>
  <si>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</si>
  <si>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</si>
  <si>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</si>
  <si>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</si>
  <si>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</si>
  <si>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</si>
  <si>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</si>
  <si>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</si>
  <si>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</si>
  <si>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</si>
  <si>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</si>
  <si>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</si>
  <si>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</si>
  <si>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</si>
  <si>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</si>
  <si>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</si>
  <si>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</si>
  <si>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</si>
  <si>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</si>
  <si>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</si>
  <si>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</si>
  <si>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</si>
  <si>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</si>
  <si>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</si>
  <si>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</si>
  <si>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</si>
  <si>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</si>
  <si>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</si>
  <si>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</si>
  <si>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</si>
  <si>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</si>
  <si>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</si>
  <si>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</si>
  <si>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</si>
  <si>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</si>
  <si>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</si>
  <si>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</si>
  <si>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</si>
  <si>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</si>
  <si>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</si>
  <si>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</si>
  <si>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</si>
  <si>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</si>
  <si>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</si>
  <si>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</si>
  <si>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</si>
  <si>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</si>
  <si>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</si>
  <si>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</si>
  <si>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</si>
  <si>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</si>
  <si>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</si>
  <si>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</si>
  <si>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</si>
  <si>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</si>
  <si>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</si>
  <si>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</si>
  <si>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</si>
  <si>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</si>
  <si>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</si>
  <si>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</si>
  <si>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</si>
  <si>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</si>
  <si>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</si>
  <si>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</si>
  <si>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</si>
  <si>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</si>
  <si>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</si>
  <si>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</si>
  <si>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</si>
  <si>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</si>
  <si>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</si>
  <si>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</si>
  <si>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</si>
  <si>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</si>
  <si>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</si>
  <si>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</si>
  <si>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</si>
  <si>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</si>
  <si>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</si>
  <si>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</si>
  <si>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</si>
  <si>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</si>
  <si>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</si>
  <si>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</si>
  <si>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</si>
  <si>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</si>
  <si>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</si>
  <si>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</si>
  <si>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</si>
  <si>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</si>
  <si>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</si>
  <si>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</si>
  <si>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</si>
  <si>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</si>
  <si>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</si>
  <si>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</si>
  <si>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</si>
  <si>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</si>
  <si>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</si>
  <si>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</si>
  <si>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</si>
  <si>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</si>
  <si>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</si>
  <si>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</si>
  <si>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</si>
  <si>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</si>
  <si>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</si>
  <si>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</si>
  <si>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</si>
  <si>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</si>
  <si>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</si>
  <si>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</si>
  <si>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</si>
  <si>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</si>
  <si>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</si>
  <si>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</si>
  <si>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</si>
  <si>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</si>
  <si>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</si>
  <si>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</si>
  <si>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</si>
  <si>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</si>
  <si>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</si>
  <si>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</si>
  <si>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</si>
  <si>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</si>
  <si>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</si>
  <si>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</si>
  <si>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</si>
  <si>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</si>
  <si>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</si>
  <si>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</si>
  <si>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</si>
  <si>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</si>
  <si>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</si>
  <si>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</si>
  <si>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</si>
  <si>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</si>
  <si>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</si>
  <si>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</si>
  <si>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</si>
  <si>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</si>
  <si>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</si>
  <si>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</si>
  <si>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</si>
  <si>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</si>
  <si>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</si>
  <si>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</si>
  <si>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</si>
  <si>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</si>
  <si>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</si>
  <si>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</si>
  <si>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</si>
  <si>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</si>
  <si>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</si>
  <si>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</si>
  <si>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</si>
  <si>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</si>
  <si>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</si>
  <si>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</si>
  <si>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</si>
  <si>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</si>
  <si>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</si>
  <si>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</si>
  <si>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</si>
  <si>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</si>
  <si>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</si>
  <si>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</si>
  <si>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</si>
  <si>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</si>
  <si>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</si>
  <si>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</si>
  <si>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</si>
  <si>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</si>
  <si>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</si>
  <si>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</si>
  <si>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</si>
  <si>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</si>
  <si>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</si>
  <si>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</si>
  <si>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</si>
  <si>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</si>
  <si>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</si>
  <si>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</si>
  <si>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</si>
  <si>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</si>
  <si>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</si>
  <si>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</si>
  <si>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</si>
  <si>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</si>
  <si>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</si>
  <si>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</si>
  <si>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</si>
  <si>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</si>
  <si>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</si>
  <si>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</si>
  <si>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</si>
  <si>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</si>
  <si>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</si>
  <si>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</si>
  <si>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</si>
  <si>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</si>
  <si>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</si>
  <si>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</si>
  <si>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</si>
  <si>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</si>
  <si>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</si>
  <si>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</si>
  <si>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</si>
  <si>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</si>
  <si>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</si>
  <si>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</si>
  <si>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</si>
  <si>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</si>
  <si>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</si>
  <si>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</si>
  <si>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</si>
  <si>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</si>
  <si>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</si>
  <si>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</si>
  <si>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</si>
  <si>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</si>
  <si>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</si>
  <si>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</si>
  <si>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</si>
  <si>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</si>
  <si>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</si>
  <si>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</si>
  <si>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</si>
  <si>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</si>
  <si>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</si>
  <si>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</si>
  <si>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</si>
  <si>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</si>
  <si>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</si>
  <si>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</si>
  <si>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</si>
  <si>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</si>
  <si>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</si>
  <si>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</si>
  <si>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</si>
  <si>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</si>
  <si>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</si>
  <si>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</si>
  <si>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</si>
  <si>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</si>
  <si>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</si>
  <si>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</si>
  <si>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</si>
  <si>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</si>
  <si>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</si>
  <si>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</si>
  <si>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</si>
  <si>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</si>
  <si>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</si>
  <si>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</si>
  <si>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</si>
  <si>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</si>
  <si>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</si>
  <si>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</si>
  <si>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</si>
  <si>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</si>
  <si>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</si>
  <si>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</si>
  <si>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</si>
  <si>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</si>
  <si>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</si>
  <si>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</si>
  <si>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</si>
  <si>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</si>
  <si>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</si>
  <si>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</si>
  <si>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</si>
  <si>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</si>
  <si>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</si>
  <si>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</si>
  <si>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</si>
  <si>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</si>
  <si>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</si>
  <si>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</si>
  <si>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</si>
  <si>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</si>
  <si>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</si>
  <si>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</si>
  <si>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</si>
  <si>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</si>
  <si>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</si>
  <si>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</si>
  <si>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</si>
  <si>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</si>
  <si>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</si>
  <si>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</si>
  <si>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</si>
  <si>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</si>
  <si>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</si>
  <si>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</si>
  <si>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</si>
  <si>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</si>
  <si>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</si>
  <si>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</si>
  <si>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</si>
  <si>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</si>
  <si>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</si>
  <si>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</si>
  <si>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</si>
  <si>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</si>
  <si>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</si>
  <si>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</si>
  <si>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</si>
  <si>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</si>
  <si>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</si>
  <si>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</si>
  <si>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</si>
  <si>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</si>
  <si>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</si>
  <si>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</si>
  <si>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</si>
  <si>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</si>
  <si>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</si>
  <si>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</si>
  <si>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</si>
  <si>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</si>
  <si>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</si>
  <si>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</si>
  <si>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</si>
  <si>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</si>
  <si>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</si>
  <si>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</si>
  <si>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</si>
  <si>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</si>
  <si>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</si>
  <si>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</si>
  <si>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</si>
  <si>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</si>
  <si>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</si>
  <si>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</si>
  <si>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</si>
  <si>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</si>
  <si>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</si>
  <si>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</si>
  <si>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</si>
  <si>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</si>
  <si>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</si>
  <si>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</si>
  <si>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</si>
  <si>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</si>
  <si>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</si>
  <si>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</si>
  <si>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</si>
  <si>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</si>
  <si>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</si>
  <si>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</si>
  <si>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</si>
  <si>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</si>
  <si>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</si>
  <si>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</si>
  <si>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</si>
  <si>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</si>
  <si>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</si>
  <si>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</si>
  <si>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</si>
  <si>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</si>
  <si>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</si>
  <si>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</si>
  <si>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</si>
  <si>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</si>
  <si>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</si>
  <si>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</si>
  <si>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</si>
  <si>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</si>
  <si>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</si>
  <si>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</si>
  <si>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</si>
  <si>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</si>
  <si>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</si>
  <si>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</si>
  <si>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</si>
  <si>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</si>
  <si>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</si>
  <si>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</si>
  <si>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</si>
  <si>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</si>
  <si>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</si>
  <si>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</si>
  <si>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</si>
  <si>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</si>
  <si>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</si>
  <si>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</si>
  <si>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</si>
  <si>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</si>
  <si>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</si>
  <si>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</si>
  <si>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</si>
  <si>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</si>
  <si>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</si>
  <si>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</si>
  <si>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</si>
  <si>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</si>
  <si>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</si>
  <si>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</si>
  <si>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</si>
  <si>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</si>
  <si>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</si>
  <si>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</si>
  <si>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</si>
  <si>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</si>
  <si>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</si>
  <si>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</si>
  <si>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</si>
  <si>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</si>
  <si>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</si>
  <si>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</si>
  <si>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</si>
  <si>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</si>
  <si>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</si>
  <si>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</si>
  <si>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</si>
  <si>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</si>
  <si>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</si>
  <si>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</si>
  <si>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</si>
  <si>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</si>
  <si>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</si>
  <si>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</si>
  <si>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</si>
  <si>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</si>
  <si>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</si>
  <si>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</si>
  <si>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</si>
  <si>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</si>
  <si>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</si>
  <si>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</si>
  <si>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</si>
  <si>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</si>
  <si>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</si>
  <si>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</si>
  <si>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</si>
  <si>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</si>
  <si>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</si>
  <si>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</si>
  <si>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</si>
  <si>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</si>
  <si>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</si>
  <si>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</si>
  <si>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</si>
  <si>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</si>
  <si>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</si>
  <si>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</si>
  <si>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</si>
  <si>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</si>
  <si>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</si>
  <si>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</si>
  <si>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</si>
  <si>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</si>
  <si>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</si>
  <si>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</si>
  <si>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</si>
  <si>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</si>
  <si>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</si>
  <si>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</si>
  <si>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</si>
  <si>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</si>
  <si>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</si>
  <si>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</si>
  <si>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</si>
  <si>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</si>
  <si>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</si>
  <si>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</si>
  <si>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</si>
  <si>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</si>
  <si>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</si>
  <si>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</si>
  <si>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</si>
  <si>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</si>
  <si>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</si>
  <si>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</si>
  <si>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</si>
  <si>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</si>
  <si>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</si>
  <si>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</si>
  <si>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</si>
  <si>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</si>
  <si>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</si>
  <si>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</si>
  <si>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</si>
  <si>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</si>
  <si>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</si>
  <si>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</si>
  <si>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</si>
  <si>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</si>
  <si>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</si>
  <si>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</si>
  <si>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</si>
  <si>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</si>
  <si>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</si>
  <si>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</si>
  <si>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</si>
  <si>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</si>
  <si>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</si>
  <si>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</si>
  <si>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</si>
  <si>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</si>
  <si>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</si>
  <si>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</si>
  <si>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</si>
  <si>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</si>
  <si>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</si>
  <si>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</si>
  <si>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</si>
  <si>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</si>
  <si>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</si>
  <si>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</si>
  <si>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</si>
  <si>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</si>
  <si>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</si>
  <si>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</si>
  <si>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</si>
  <si>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</si>
  <si>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</si>
  <si>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</si>
  <si>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</si>
  <si>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</si>
  <si>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</si>
  <si>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</si>
  <si>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</si>
  <si>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</si>
  <si>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</si>
  <si>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</si>
  <si>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</si>
  <si>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</si>
  <si>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</si>
  <si>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</si>
  <si>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</si>
  <si>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</si>
  <si>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</si>
  <si>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</si>
  <si>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</si>
  <si>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</si>
  <si>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</si>
  <si>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</si>
  <si>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</si>
  <si>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</si>
  <si>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</si>
  <si>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</si>
  <si>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</si>
  <si>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</si>
  <si>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</si>
  <si>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</si>
  <si>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</si>
  <si>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</si>
  <si>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</si>
  <si>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</si>
  <si>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</si>
  <si>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</si>
  <si>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</si>
  <si>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</si>
  <si>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</si>
  <si>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</si>
  <si>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</si>
  <si>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</si>
  <si>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</si>
  <si>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</si>
  <si>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</si>
  <si>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</si>
  <si>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</si>
  <si>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</si>
  <si>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</si>
  <si>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</si>
  <si>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</si>
  <si>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</si>
  <si>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</si>
  <si>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</si>
  <si>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</si>
  <si>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</si>
  <si>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</si>
  <si>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</si>
  <si>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</si>
  <si>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</si>
  <si>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</si>
  <si>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</si>
  <si>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</si>
  <si>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</si>
  <si>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</si>
  <si>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</si>
  <si>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</si>
  <si>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</si>
  <si>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</si>
  <si>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</si>
  <si>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</si>
  <si>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</si>
  <si>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</si>
  <si>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</si>
  <si>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</si>
  <si>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</si>
  <si>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</si>
  <si>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</si>
  <si>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</si>
  <si>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</si>
  <si>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</si>
  <si>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</si>
  <si>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</si>
  <si>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</si>
  <si>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</si>
  <si>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</si>
  <si>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</si>
  <si>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</si>
  <si>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</si>
  <si>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</si>
  <si>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</si>
  <si>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</si>
  <si>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</si>
  <si>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</si>
  <si>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</si>
  <si>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</si>
  <si>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</si>
  <si>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</si>
  <si>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</si>
  <si>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</si>
  <si>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</si>
  <si>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</si>
  <si>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</si>
  <si>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</si>
  <si>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</si>
  <si>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</si>
  <si>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</si>
  <si>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</si>
  <si>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</si>
  <si>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</si>
  <si>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</si>
  <si>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</si>
  <si>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</si>
  <si>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</si>
  <si>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</si>
  <si>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</si>
  <si>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</si>
  <si>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</si>
  <si>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</si>
  <si>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</si>
  <si>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</si>
  <si>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</si>
  <si>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</si>
  <si>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</si>
  <si>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</si>
  <si>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</si>
  <si>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</si>
  <si>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</si>
  <si>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</si>
  <si>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</si>
  <si>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</si>
  <si>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</si>
  <si>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</si>
  <si>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</si>
  <si>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</si>
  <si>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</si>
  <si>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</si>
  <si>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</si>
  <si>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</si>
  <si>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</si>
  <si>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</si>
  <si>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</si>
  <si>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</si>
  <si>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</si>
  <si>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</si>
  <si>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</si>
  <si>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</si>
  <si>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</si>
  <si>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</si>
  <si>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</si>
  <si>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</si>
  <si>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</si>
  <si>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</si>
  <si>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</si>
  <si>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</si>
  <si>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</si>
  <si>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</si>
  <si>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</si>
  <si>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</si>
  <si>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</si>
  <si>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</si>
  <si>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</si>
  <si>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</si>
  <si>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</si>
  <si>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</si>
  <si>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</si>
  <si>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</si>
  <si>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</si>
  <si>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</si>
  <si>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</si>
  <si>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</si>
  <si>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</si>
  <si>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</si>
  <si>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</si>
  <si>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</si>
  <si>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</si>
  <si>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</si>
  <si>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</si>
  <si>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</si>
  <si>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</si>
  <si>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</si>
  <si>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</si>
  <si>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</si>
  <si>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</si>
  <si>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</si>
  <si>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</si>
  <si>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</si>
  <si>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</si>
  <si>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</si>
  <si>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</si>
  <si>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</si>
  <si>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</si>
  <si>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</si>
  <si>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</si>
  <si>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</si>
  <si>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</si>
  <si>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</si>
  <si>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</si>
  <si>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</si>
  <si>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</si>
  <si>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</si>
  <si>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</si>
  <si>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</si>
  <si>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</si>
  <si>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</si>
  <si>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</si>
  <si>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</si>
  <si>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</si>
  <si>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</si>
  <si>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</si>
  <si>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</si>
  <si>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</si>
  <si>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</si>
  <si>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</si>
  <si>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</si>
  <si>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</si>
  <si>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</si>
  <si>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</si>
  <si>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</si>
  <si>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</si>
  <si>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</si>
  <si>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</si>
  <si>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</si>
  <si>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</si>
  <si>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</si>
  <si>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</si>
  <si>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</si>
  <si>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</si>
  <si>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</si>
  <si>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</si>
  <si>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</si>
  <si>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</si>
  <si>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</si>
  <si>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</si>
  <si>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</si>
  <si>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</si>
  <si>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</si>
  <si>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</si>
  <si>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</si>
  <si>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</si>
  <si>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</si>
  <si>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</si>
  <si>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</si>
  <si>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</si>
  <si>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</si>
  <si>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</si>
  <si>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</si>
  <si>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</si>
  <si>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</si>
  <si>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</si>
  <si>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</si>
  <si>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</si>
  <si>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</si>
  <si>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</si>
  <si>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</si>
  <si>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</si>
  <si>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</si>
  <si>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</si>
  <si>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</si>
  <si>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</si>
  <si>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</si>
  <si>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</si>
  <si>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</si>
  <si>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</si>
  <si>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</si>
  <si>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</si>
  <si>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</si>
  <si>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</si>
  <si>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</si>
  <si>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</si>
  <si>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</si>
  <si>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</si>
  <si>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</si>
  <si>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</si>
  <si>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</si>
  <si>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</si>
  <si>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</si>
  <si>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</si>
  <si>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</si>
  <si>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</si>
  <si>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</si>
  <si>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</si>
  <si>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</si>
  <si>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</si>
  <si>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</si>
  <si>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</si>
  <si>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</si>
  <si>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</si>
  <si>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</si>
  <si>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</si>
  <si>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</si>
  <si>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</si>
  <si>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</si>
  <si>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</si>
  <si>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</si>
  <si>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</si>
  <si>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</si>
  <si>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</si>
  <si>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</si>
  <si>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</si>
  <si>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</si>
  <si>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</si>
  <si>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</si>
  <si>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</si>
  <si>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</si>
  <si>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</si>
  <si>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</si>
  <si>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</si>
  <si>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</si>
  <si>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</si>
  <si>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</si>
  <si>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</si>
  <si>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</si>
  <si>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</si>
  <si>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</si>
  <si>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</si>
  <si>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</si>
  <si>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</si>
  <si>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</si>
  <si>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</si>
  <si>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</si>
  <si>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</si>
  <si>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</si>
  <si>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</si>
  <si>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</si>
  <si>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</si>
  <si>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</si>
  <si>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</si>
  <si>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</si>
  <si>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</si>
  <si>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</si>
  <si>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</si>
  <si>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</si>
  <si>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</si>
  <si>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</si>
  <si>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</si>
  <si>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</si>
  <si>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</si>
  <si>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</si>
  <si>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</si>
  <si>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</si>
  <si>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</si>
  <si>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</si>
  <si>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</si>
  <si>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</si>
  <si>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</si>
  <si>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</si>
  <si>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</si>
  <si>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</si>
  <si>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</si>
  <si>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</si>
  <si>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</si>
  <si>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</si>
  <si>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</si>
  <si>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</si>
  <si>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</si>
  <si>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</si>
  <si>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</si>
  <si>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</si>
  <si>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</si>
  <si>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</si>
  <si>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</si>
  <si>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</si>
  <si>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</si>
  <si>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</si>
  <si>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</si>
  <si>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</si>
  <si>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</si>
  <si>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</si>
  <si>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</si>
  <si>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</si>
  <si>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</si>
  <si>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</si>
  <si>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</si>
  <si>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</si>
  <si>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</si>
  <si>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</si>
  <si>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</si>
  <si>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</si>
  <si>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</si>
  <si>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</si>
  <si>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</si>
  <si>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</si>
  <si>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</si>
  <si>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</si>
  <si>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</si>
  <si>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</si>
  <si>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</si>
  <si>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</si>
  <si>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</si>
  <si>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</si>
  <si>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</si>
  <si>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</si>
  <si>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</si>
  <si>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</si>
  <si>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</si>
  <si>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</si>
  <si>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</si>
  <si>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</si>
  <si>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</si>
  <si>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</si>
  <si>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</si>
  <si>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</si>
  <si>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</si>
  <si>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</si>
  <si>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</si>
  <si>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</si>
  <si>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</si>
  <si>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</si>
  <si>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</si>
  <si>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</si>
  <si>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</si>
  <si>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</si>
  <si>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</si>
  <si>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</si>
  <si>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</si>
  <si>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</si>
  <si>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</si>
  <si>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</si>
  <si>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</si>
  <si>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</si>
  <si>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</si>
  <si>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</si>
  <si>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</si>
  <si>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</si>
  <si>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</si>
  <si>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</si>
  <si>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</si>
  <si>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</si>
  <si>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</si>
  <si>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</si>
  <si>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</si>
  <si>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</si>
  <si>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</si>
  <si>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</si>
  <si>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</si>
  <si>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</si>
  <si>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</si>
  <si>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</si>
  <si>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</si>
  <si>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</si>
  <si>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</si>
  <si>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</si>
  <si>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</si>
  <si>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</si>
  <si>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</si>
  <si>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</si>
  <si>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</si>
  <si>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</si>
  <si>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</si>
  <si>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</si>
  <si>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</si>
  <si>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</si>
  <si>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</si>
  <si>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</si>
  <si>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</si>
  <si>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</si>
  <si>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</si>
  <si>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</si>
  <si>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</si>
  <si>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</si>
  <si>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</si>
  <si>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</si>
  <si>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</si>
  <si>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</si>
  <si>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</si>
  <si>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</si>
  <si>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</si>
  <si>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</si>
  <si>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</si>
  <si>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</si>
  <si>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</si>
  <si>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</si>
  <si>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</si>
  <si>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</si>
  <si>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</si>
  <si>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</si>
  <si>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</si>
  <si>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</si>
  <si>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</si>
  <si>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</si>
  <si>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</si>
  <si>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</si>
  <si>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</si>
  <si>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</si>
  <si>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</si>
  <si>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</si>
  <si>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</si>
  <si>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</si>
  <si>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</si>
  <si>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</si>
  <si>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</si>
  <si>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</si>
  <si>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</si>
  <si>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</si>
  <si>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</si>
  <si>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</si>
  <si>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</si>
  <si>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</si>
  <si>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</si>
  <si>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</si>
  <si>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</si>
  <si>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</si>
  <si>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</si>
  <si>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</si>
  <si>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</si>
  <si>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</si>
  <si>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</si>
  <si>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</si>
  <si>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</si>
  <si>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</si>
  <si>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</si>
  <si>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</si>
  <si>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</si>
  <si>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</si>
  <si>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</si>
  <si>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</si>
  <si>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</si>
  <si>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</si>
  <si>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</si>
  <si>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</si>
  <si>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</si>
  <si>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</si>
  <si>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</si>
  <si>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</si>
  <si>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</si>
  <si>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</si>
  <si>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</si>
  <si>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</si>
  <si>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</si>
  <si>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</si>
  <si>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</si>
  <si>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</si>
  <si>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</si>
  <si>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</si>
  <si>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</si>
  <si>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</si>
  <si>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</si>
  <si>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</si>
  <si>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</si>
  <si>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</si>
  <si>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</si>
  <si>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</si>
  <si>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</si>
  <si>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</si>
  <si>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</si>
  <si>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</si>
  <si>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</si>
  <si>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</si>
  <si>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</si>
  <si>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</si>
  <si>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</si>
  <si>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</si>
  <si>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</si>
  <si>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</si>
  <si>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</si>
  <si>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</si>
  <si>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</si>
  <si>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</si>
  <si>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</si>
  <si>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</si>
  <si>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</si>
  <si>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</si>
  <si>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</si>
  <si>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</si>
  <si>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</si>
  <si>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</si>
  <si>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</si>
  <si>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</si>
  <si>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</si>
  <si>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</si>
  <si>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</si>
  <si>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</si>
  <si>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</si>
  <si>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</si>
  <si>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</si>
  <si>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</si>
  <si>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</si>
  <si>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</si>
  <si>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</si>
  <si>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</si>
  <si>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</si>
  <si>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</si>
  <si>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</si>
  <si>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</si>
  <si>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</si>
  <si>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</si>
  <si>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</si>
  <si>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</si>
  <si>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</si>
  <si>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</si>
  <si>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</si>
  <si>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</si>
  <si>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</si>
  <si>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</si>
  <si>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</si>
  <si>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</si>
  <si>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</si>
  <si>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</si>
  <si>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</si>
  <si>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</si>
  <si>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</si>
  <si>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</si>
  <si>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</si>
  <si>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</si>
  <si>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</si>
  <si>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</si>
  <si>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</si>
  <si>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</si>
  <si>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</si>
  <si>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</si>
  <si>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</si>
  <si>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</si>
  <si>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</si>
  <si>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</si>
  <si>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</si>
  <si>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</si>
  <si>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</si>
  <si>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</si>
  <si>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</si>
  <si>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</si>
  <si>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</si>
  <si>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</si>
  <si>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</si>
  <si>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</si>
  <si>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</si>
  <si>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</si>
  <si>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</si>
  <si>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</si>
  <si>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</si>
  <si>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</si>
  <si>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</si>
  <si>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</si>
  <si>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</si>
  <si>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</si>
  <si>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</si>
  <si>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</si>
  <si>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</si>
  <si>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</si>
  <si>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</si>
  <si>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</si>
  <si>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</si>
  <si>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</si>
  <si>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</si>
  <si>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</si>
  <si>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</si>
  <si>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</si>
  <si>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</si>
  <si>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</si>
  <si>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</si>
  <si>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</si>
  <si>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</si>
  <si>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</si>
  <si>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</si>
  <si>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</si>
  <si>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</si>
  <si>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</si>
  <si>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</si>
  <si>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</si>
  <si>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</si>
  <si>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</si>
  <si>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</si>
  <si>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</si>
  <si>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</si>
  <si>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</si>
  <si>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</si>
  <si>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</si>
  <si>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</si>
  <si>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</si>
  <si>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</si>
  <si>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</si>
  <si>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</si>
  <si>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</si>
  <si>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</si>
  <si>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</si>
  <si>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</si>
  <si>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</si>
  <si>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</si>
  <si>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</si>
  <si>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</si>
  <si>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</si>
  <si>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</si>
  <si>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</si>
  <si>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</si>
  <si>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</si>
  <si>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</si>
  <si>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</si>
  <si>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</si>
  <si>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</si>
  <si>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</si>
  <si>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</si>
  <si>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</si>
  <si>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</si>
  <si>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</si>
  <si>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</si>
  <si>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</si>
  <si>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</si>
  <si>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</si>
  <si>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</si>
  <si>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</si>
  <si>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</si>
  <si>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</si>
  <si>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</si>
  <si>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</si>
  <si>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</si>
  <si>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</si>
  <si>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</si>
  <si>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</si>
  <si>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</si>
  <si>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</si>
  <si>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</si>
  <si>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</si>
  <si>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</si>
  <si>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</si>
  <si>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</si>
  <si>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</si>
  <si>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</si>
  <si>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</si>
  <si>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</si>
  <si>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</si>
  <si>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</si>
  <si>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</si>
  <si>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</si>
  <si>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</si>
  <si>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</si>
  <si>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</si>
  <si>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</si>
  <si>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</si>
  <si>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</si>
  <si>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</si>
  <si>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</si>
  <si>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</si>
  <si>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</si>
  <si>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</si>
  <si>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</si>
  <si>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</si>
  <si>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</si>
  <si>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</si>
  <si>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</si>
  <si>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</si>
  <si>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</si>
  <si>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</si>
  <si>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</si>
  <si>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</si>
  <si>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</si>
  <si>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</si>
  <si>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</si>
  <si>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</si>
  <si>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</si>
  <si>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</si>
  <si>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</si>
  <si>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</si>
  <si>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</si>
  <si>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</si>
  <si>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</si>
  <si>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</si>
  <si>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</si>
  <si>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</si>
  <si>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</si>
  <si>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</si>
  <si>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</si>
  <si>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</si>
  <si>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</si>
  <si>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</si>
  <si>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</si>
  <si>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</si>
  <si>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</si>
  <si>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</si>
  <si>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</si>
  <si>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</si>
  <si>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</si>
  <si>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</si>
  <si>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</si>
  <si>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</si>
  <si>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</si>
  <si>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</si>
  <si>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</si>
  <si>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</si>
  <si>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</si>
  <si>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</si>
  <si>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</si>
  <si>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</si>
  <si>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</si>
  <si>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</si>
  <si>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</si>
  <si>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</si>
  <si>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</si>
  <si>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</si>
  <si>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</si>
  <si>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</si>
  <si>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</si>
  <si>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</si>
  <si>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</si>
  <si>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</si>
  <si>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</si>
  <si>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</si>
  <si>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</si>
  <si>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</si>
  <si>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</si>
  <si>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</si>
  <si>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</si>
  <si>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</si>
  <si>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</si>
  <si>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</si>
  <si>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</si>
  <si>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</si>
  <si>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</si>
  <si>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</si>
  <si>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</si>
  <si>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</si>
  <si>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</si>
  <si>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</si>
  <si>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</si>
  <si>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</si>
  <si>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</si>
  <si>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</si>
  <si>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</si>
  <si>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</si>
  <si>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</si>
  <si>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</si>
  <si>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</si>
  <si>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</si>
  <si>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</si>
  <si>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</si>
  <si>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</si>
  <si>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</si>
  <si>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</si>
  <si>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</si>
  <si>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</si>
  <si>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</si>
  <si>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</si>
  <si>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</si>
  <si>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</si>
  <si>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</si>
  <si>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</si>
  <si>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</si>
  <si>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</si>
  <si>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</si>
  <si>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</si>
  <si>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</si>
  <si>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</si>
  <si>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</si>
  <si>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</si>
  <si>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</si>
  <si>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</si>
  <si>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</si>
  <si>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</si>
  <si>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</si>
  <si>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</si>
  <si>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</si>
  <si>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</si>
  <si>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</si>
  <si>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</si>
  <si>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</si>
  <si>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</si>
  <si>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</si>
  <si>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</si>
  <si>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</si>
  <si>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</si>
  <si>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</si>
  <si>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</si>
  <si>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</si>
  <si>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</si>
  <si>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</si>
  <si>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</si>
  <si>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</si>
  <si>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</si>
  <si>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</si>
  <si>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</si>
  <si>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</si>
  <si>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</si>
  <si>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</si>
  <si>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</si>
  <si>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</si>
  <si>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</si>
  <si>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</si>
  <si>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</si>
  <si>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</si>
  <si>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</si>
  <si>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</si>
  <si>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</si>
  <si>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</si>
  <si>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</si>
  <si>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</si>
  <si>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</si>
  <si>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</si>
  <si>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</si>
  <si>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</si>
  <si>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</si>
  <si>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</si>
  <si>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</si>
  <si>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</si>
  <si>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</si>
  <si>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</si>
  <si>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</si>
  <si>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</si>
  <si>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</si>
  <si>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</si>
  <si>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</si>
  <si>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</si>
  <si>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</si>
  <si>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</si>
  <si>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</si>
  <si>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</si>
  <si>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</si>
  <si>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</si>
  <si>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</si>
  <si>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</si>
  <si>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</si>
  <si>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</si>
  <si>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</si>
  <si>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</si>
  <si>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</si>
  <si>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</si>
  <si>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</si>
  <si>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</si>
  <si>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</si>
  <si>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</si>
  <si>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</si>
  <si>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</si>
  <si>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</si>
  <si>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</si>
  <si>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</si>
  <si>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</si>
  <si>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</si>
  <si>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</si>
  <si>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</si>
  <si>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</si>
  <si>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</si>
  <si>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</si>
  <si>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</si>
  <si>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</si>
  <si>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</si>
  <si>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</si>
  <si>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</si>
  <si>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</si>
  <si>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</si>
  <si>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</si>
  <si>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</si>
  <si>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</si>
  <si>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</si>
  <si>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</si>
  <si>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</si>
  <si>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</si>
  <si>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</si>
  <si>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</si>
  <si>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</si>
  <si>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</si>
  <si>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</si>
  <si>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</si>
  <si>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</si>
  <si>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</si>
  <si>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</si>
  <si>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</si>
  <si>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</si>
  <si>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</si>
  <si>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</si>
  <si>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</si>
  <si>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</si>
  <si>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</si>
  <si>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</si>
  <si>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</si>
  <si>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</si>
  <si>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</si>
  <si>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</si>
  <si>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</si>
  <si>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</si>
  <si>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</si>
  <si>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</si>
  <si>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</si>
  <si>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</si>
  <si>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</si>
  <si>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</si>
  <si>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</si>
  <si>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</si>
  <si>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</si>
  <si>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</si>
  <si>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</si>
  <si>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</si>
  <si>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</si>
  <si>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</si>
  <si>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</si>
  <si>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</si>
  <si>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</si>
  <si>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</si>
  <si>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</si>
  <si>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</si>
  <si>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</si>
  <si>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</si>
  <si>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</si>
  <si>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</si>
  <si>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</si>
  <si>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</si>
  <si>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</si>
  <si>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</si>
  <si>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</si>
  <si>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</si>
  <si>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</si>
  <si>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</si>
  <si>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</si>
  <si>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</si>
  <si>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</si>
  <si>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</si>
  <si>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</si>
  <si>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</si>
  <si>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</si>
  <si>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</si>
  <si>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</si>
  <si>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</si>
  <si>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</si>
  <si>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</si>
  <si>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</si>
  <si>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</si>
  <si>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</si>
  <si>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</si>
  <si>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</si>
  <si>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</si>
  <si>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</si>
  <si>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</si>
  <si>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</si>
  <si>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</si>
  <si>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</si>
  <si>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</si>
  <si>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</si>
  <si>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</si>
  <si>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</si>
  <si>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</si>
  <si>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</si>
  <si>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</si>
  <si>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</si>
  <si>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</si>
  <si>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</si>
  <si>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</si>
  <si>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</si>
  <si>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</si>
  <si>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</si>
  <si>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</si>
  <si>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</si>
  <si>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</si>
  <si>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</si>
  <si>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</si>
  <si>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</si>
  <si>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</si>
  <si>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</si>
  <si>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</si>
  <si>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</si>
  <si>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</si>
  <si>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</si>
  <si>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</si>
  <si>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</si>
  <si>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</si>
  <si>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</si>
  <si>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</si>
  <si>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</si>
  <si>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</si>
  <si>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</si>
  <si>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</si>
  <si>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</si>
  <si>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</si>
  <si>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</si>
  <si>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</si>
  <si>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</si>
  <si>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</si>
  <si>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</si>
  <si>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</si>
  <si>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</si>
  <si>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</si>
  <si>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</si>
  <si>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</si>
  <si>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</si>
  <si>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</si>
  <si>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</si>
  <si>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</si>
  <si>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</si>
  <si>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</si>
  <si>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</si>
  <si>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</si>
  <si>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</si>
  <si>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</si>
  <si>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</si>
  <si>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</si>
  <si>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</si>
  <si>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</si>
  <si>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</si>
  <si>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</si>
  <si>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</si>
  <si>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</si>
  <si>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</si>
  <si>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</si>
  <si>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</si>
  <si>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</si>
  <si>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</si>
  <si>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</si>
  <si>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</si>
  <si>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</si>
  <si>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</si>
  <si>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</si>
  <si>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</si>
  <si>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</si>
  <si>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</si>
  <si>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</si>
  <si>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</si>
  <si>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</si>
  <si>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</si>
  <si>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</si>
  <si>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</si>
  <si>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</si>
  <si>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</si>
  <si>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</si>
  <si>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</si>
  <si>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</si>
  <si>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</si>
  <si>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</si>
  <si>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</si>
  <si>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</si>
  <si>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</si>
  <si>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</si>
  <si>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</si>
  <si>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</si>
  <si>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</si>
  <si>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</si>
  <si>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</si>
  <si>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</si>
  <si>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</si>
  <si>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</si>
  <si>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</si>
  <si>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</si>
  <si>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</si>
  <si>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</si>
  <si>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</si>
  <si>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</si>
  <si>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</si>
  <si>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</si>
  <si>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</si>
  <si>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</si>
  <si>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</si>
  <si>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</si>
  <si>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</si>
  <si>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</si>
  <si>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</si>
  <si>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</si>
  <si>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</si>
  <si>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</si>
  <si>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</si>
  <si>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</si>
  <si>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</si>
  <si>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</si>
  <si>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</si>
  <si>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</si>
  <si>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</si>
  <si>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</si>
  <si>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</si>
  <si>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</si>
  <si>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</si>
  <si>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</si>
  <si>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</si>
  <si>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</si>
  <si>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</si>
  <si>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</si>
  <si>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</si>
  <si>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</si>
  <si>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</si>
  <si>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</si>
  <si>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</si>
  <si>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</si>
  <si>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</si>
  <si>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</si>
  <si>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</si>
  <si>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</si>
  <si>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</si>
  <si>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</si>
  <si>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</si>
  <si>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</si>
  <si>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</si>
  <si>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</si>
  <si>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</si>
  <si>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</si>
  <si>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</si>
  <si>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</si>
  <si>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</si>
  <si>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</si>
  <si>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</si>
  <si>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</si>
  <si>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</si>
  <si>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</si>
  <si>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</si>
  <si>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</si>
  <si>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</si>
  <si>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</si>
  <si>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</si>
  <si>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</si>
  <si>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</si>
  <si>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</si>
  <si>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</si>
  <si>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</si>
  <si>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</si>
  <si>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</si>
  <si>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</si>
  <si>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</si>
  <si>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</si>
  <si>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</si>
  <si>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</si>
  <si>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</si>
  <si>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</si>
  <si>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</si>
  <si>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</si>
  <si>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</si>
  <si>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</si>
  <si>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</si>
  <si>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</si>
  <si>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</si>
  <si>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</si>
  <si>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</si>
  <si>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</si>
  <si>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</si>
  <si>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</si>
  <si>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</si>
  <si>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</si>
  <si>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</si>
  <si>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</si>
  <si>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</si>
  <si>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</si>
  <si>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</si>
  <si>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</si>
  <si>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</si>
  <si>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</si>
  <si>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</si>
  <si>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</si>
  <si>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</si>
  <si>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</si>
  <si>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</si>
  <si>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</si>
  <si>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</si>
  <si>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</si>
  <si>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</si>
  <si>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</si>
  <si>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</si>
  <si>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</si>
  <si>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</si>
  <si>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</si>
  <si>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</si>
  <si>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</si>
  <si>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</si>
  <si>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</si>
  <si>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</si>
  <si>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</si>
  <si>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</si>
  <si>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</si>
  <si>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</si>
  <si>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</si>
  <si>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</si>
  <si>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</si>
  <si>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</si>
  <si>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</si>
  <si>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</si>
  <si>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</si>
  <si>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</si>
  <si>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</si>
  <si>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</si>
  <si>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</si>
  <si>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</si>
  <si>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</si>
  <si>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</si>
  <si>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</si>
  <si>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</si>
  <si>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</si>
  <si>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</si>
  <si>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</si>
  <si>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</si>
  <si>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</si>
  <si>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</si>
  <si>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</si>
  <si>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</si>
  <si>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</si>
  <si>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</si>
  <si>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</si>
  <si>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</si>
  <si>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</si>
  <si>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</si>
  <si>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</si>
  <si>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</si>
  <si>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</si>
  <si>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</si>
  <si>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</si>
  <si>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</si>
  <si>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</si>
  <si>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</si>
  <si>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</si>
  <si>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</si>
  <si>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</si>
  <si>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</si>
  <si>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</si>
  <si>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</si>
  <si>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</si>
  <si>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</si>
  <si>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</si>
  <si>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</si>
  <si>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</si>
  <si>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</si>
  <si>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</si>
  <si>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</si>
  <si>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</si>
  <si>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</si>
  <si>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</si>
  <si>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</si>
  <si>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</si>
  <si>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</si>
  <si>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</si>
  <si>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</si>
  <si>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</si>
  <si>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</si>
  <si>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</si>
  <si>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</si>
  <si>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</si>
  <si>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</si>
  <si>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</si>
  <si>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</si>
  <si>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</si>
  <si>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</si>
  <si>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</si>
  <si>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</si>
  <si>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</si>
  <si>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</si>
  <si>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</si>
  <si>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</si>
  <si>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</si>
  <si>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</si>
  <si>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</si>
  <si>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</si>
  <si>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</si>
  <si>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</si>
  <si>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</si>
  <si>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</si>
  <si>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</si>
  <si>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</si>
  <si>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</si>
  <si>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</si>
  <si>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</si>
  <si>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</si>
  <si>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</si>
  <si>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</si>
  <si>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</si>
  <si>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</si>
  <si>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</si>
  <si>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</si>
  <si>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</si>
  <si>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</si>
  <si>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</si>
  <si>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</si>
  <si>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</si>
  <si>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</si>
  <si>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</si>
  <si>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</si>
  <si>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</si>
  <si>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</si>
  <si>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</si>
  <si>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</si>
  <si>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</si>
  <si>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</si>
  <si>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</si>
  <si>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</si>
  <si>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</si>
  <si>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</si>
  <si>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</si>
  <si>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</si>
  <si>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</si>
  <si>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</si>
  <si>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</si>
  <si>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</si>
  <si>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</si>
  <si>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</si>
  <si>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</si>
  <si>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</si>
  <si>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</si>
  <si>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</si>
  <si>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</si>
  <si>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</si>
  <si>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</si>
  <si>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</si>
  <si>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</si>
  <si>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</si>
  <si>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</si>
  <si>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</si>
  <si>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</si>
  <si>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</si>
  <si>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</si>
  <si>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</si>
  <si>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</si>
  <si>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</si>
  <si>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</si>
  <si>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</si>
  <si>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</si>
  <si>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</si>
  <si>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</si>
  <si>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</si>
  <si>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</si>
  <si>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</si>
  <si>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</si>
  <si>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</si>
  <si>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</si>
  <si>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</si>
  <si>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</si>
  <si>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</si>
  <si>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</si>
  <si>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</si>
  <si>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</si>
  <si>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</si>
  <si>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</si>
  <si>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</si>
  <si>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</si>
  <si>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</si>
  <si>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</si>
  <si>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</si>
  <si>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</si>
  <si>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</si>
  <si>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</si>
  <si>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</si>
  <si>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</si>
  <si>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</si>
  <si>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</si>
  <si>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</si>
  <si>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</si>
  <si>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</si>
  <si>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</si>
  <si>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</si>
  <si>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</si>
  <si>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</si>
  <si>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</si>
  <si>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</si>
  <si>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</si>
  <si>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</si>
  <si>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</si>
  <si>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</si>
  <si>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</si>
  <si>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</si>
  <si>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</si>
  <si>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</si>
  <si>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</si>
  <si>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</si>
  <si>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</si>
  <si>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</si>
  <si>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</si>
  <si>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</si>
  <si>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</si>
  <si>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</si>
  <si>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</si>
  <si>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</si>
  <si>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</si>
  <si>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</si>
  <si>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</si>
  <si>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</si>
  <si>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</si>
  <si>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</si>
  <si>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</si>
  <si>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</si>
  <si>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</si>
  <si>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</si>
  <si>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</si>
  <si>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</si>
  <si>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</si>
  <si>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</si>
  <si>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</si>
  <si>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</si>
  <si>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</si>
  <si>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</si>
  <si>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</si>
  <si>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</si>
  <si>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</si>
  <si>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</si>
  <si>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</si>
  <si>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</si>
  <si>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</si>
  <si>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</si>
  <si>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</si>
  <si>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</si>
  <si>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</si>
  <si>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</si>
  <si>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</si>
  <si>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</si>
  <si>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</si>
  <si>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</si>
  <si>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</si>
  <si>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</si>
  <si>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</si>
  <si>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</si>
  <si>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</si>
  <si>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</si>
  <si>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</si>
  <si>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</si>
  <si>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</si>
  <si>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</si>
  <si>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</si>
  <si>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</si>
  <si>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</si>
  <si>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</si>
  <si>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</si>
  <si>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</si>
  <si>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</si>
  <si>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</si>
  <si>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</si>
  <si>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</si>
  <si>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</si>
  <si>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</si>
  <si>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</si>
  <si>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</si>
  <si>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</si>
  <si>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</si>
  <si>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</si>
  <si>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</si>
  <si>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</si>
  <si>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</si>
  <si>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</si>
  <si>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</si>
  <si>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</si>
  <si>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</si>
  <si>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</si>
  <si>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</si>
  <si>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</si>
  <si>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</si>
  <si>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</si>
  <si>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</si>
  <si>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</si>
  <si>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</si>
  <si>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</si>
  <si>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</si>
  <si>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</si>
  <si>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</si>
  <si>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</si>
  <si>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</si>
  <si>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</si>
  <si>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</si>
  <si>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</si>
  <si>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</si>
  <si>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</si>
  <si>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</si>
  <si>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</si>
  <si>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</si>
  <si>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</si>
  <si>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</si>
  <si>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</si>
  <si>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</si>
  <si>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</si>
  <si>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</si>
  <si>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</si>
  <si>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</si>
  <si>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</si>
  <si>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</si>
  <si>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</si>
  <si>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</si>
  <si>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</si>
  <si>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</si>
  <si>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</si>
  <si>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</si>
  <si>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</si>
  <si>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</si>
  <si>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</si>
  <si>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</si>
  <si>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</si>
  <si>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</si>
  <si>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</si>
  <si>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</si>
  <si>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</si>
  <si>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</si>
  <si>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</si>
  <si>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</si>
  <si>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</si>
  <si>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</si>
  <si>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</si>
  <si>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</si>
  <si>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</si>
  <si>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</si>
  <si>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</si>
  <si>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</si>
  <si>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</si>
  <si>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</si>
  <si>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</si>
  <si>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</si>
  <si>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</si>
  <si>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</si>
  <si>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</si>
  <si>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</si>
  <si>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</si>
  <si>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</si>
  <si>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</si>
  <si>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</si>
  <si>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</si>
  <si>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</si>
  <si>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</si>
  <si>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</si>
  <si>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</si>
  <si>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</si>
  <si>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</si>
  <si>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</si>
  <si>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</si>
  <si>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</si>
  <si>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</si>
  <si>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</si>
  <si>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</si>
  <si>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</si>
  <si>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</si>
  <si>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</si>
  <si>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</si>
  <si>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</si>
  <si>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</si>
  <si>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</si>
  <si>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</si>
  <si>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</si>
  <si>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</si>
  <si>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</si>
  <si>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</si>
  <si>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</si>
  <si>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</si>
  <si>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</si>
  <si>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</si>
  <si>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</si>
  <si>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</si>
  <si>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</si>
  <si>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</si>
  <si>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</si>
  <si>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</si>
  <si>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</si>
  <si>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</si>
  <si>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</si>
  <si>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</si>
  <si>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</si>
  <si>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</si>
  <si>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</si>
  <si>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</si>
  <si>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</si>
  <si>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</si>
  <si>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</si>
  <si>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</si>
  <si>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</si>
  <si>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</si>
  <si>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</si>
  <si>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</si>
  <si>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</si>
  <si>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</si>
  <si>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</si>
  <si>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</si>
  <si>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</si>
  <si>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</si>
  <si>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</si>
  <si>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</si>
  <si>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</si>
  <si>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</si>
  <si>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</si>
  <si>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</si>
  <si>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</si>
  <si>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</si>
  <si>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</si>
  <si>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</si>
  <si>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</si>
  <si>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</si>
  <si>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</si>
  <si>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</si>
  <si>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</si>
  <si>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</si>
  <si>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</si>
  <si>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</si>
  <si>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</si>
  <si>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</si>
  <si>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</si>
  <si>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</si>
  <si>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</si>
  <si>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</si>
  <si>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</si>
  <si>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</si>
  <si>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</si>
  <si>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</si>
  <si>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</si>
  <si>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</si>
  <si>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</si>
  <si>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</si>
  <si>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</si>
  <si>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</si>
  <si>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</si>
  <si>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</si>
  <si>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</si>
  <si>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</si>
  <si>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</si>
  <si>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</si>
  <si>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</si>
  <si>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</si>
  <si>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</si>
  <si>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</si>
  <si>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</si>
  <si>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</si>
  <si>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</si>
  <si>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</si>
  <si>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</si>
  <si>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</si>
  <si>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</si>
  <si>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</si>
  <si>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</si>
  <si>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</si>
  <si>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</si>
  <si>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</si>
  <si>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</si>
  <si>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</si>
  <si>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</si>
  <si>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</si>
  <si>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</si>
  <si>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</si>
  <si>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</si>
  <si>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</si>
  <si>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</si>
  <si>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</si>
  <si>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</si>
  <si>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</si>
  <si>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</si>
  <si>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</si>
  <si>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</si>
  <si>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</si>
  <si>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</si>
  <si>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</si>
  <si>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</si>
  <si>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</si>
  <si>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</si>
  <si>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</si>
  <si>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</si>
  <si>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</si>
  <si>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</si>
  <si>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</si>
  <si>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</si>
  <si>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</si>
  <si>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</si>
  <si>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</si>
  <si>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</si>
  <si>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</si>
  <si>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</si>
  <si>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</si>
  <si>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</si>
  <si>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</si>
  <si>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</si>
  <si>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</si>
  <si>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</si>
  <si>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</si>
  <si>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</si>
  <si>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</si>
  <si>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</si>
  <si>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</si>
  <si>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</si>
  <si>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</si>
  <si>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</si>
  <si>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</si>
  <si>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</si>
  <si>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</si>
  <si>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</si>
  <si>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</si>
  <si>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</si>
  <si>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</si>
  <si>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</si>
  <si>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</si>
  <si>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</si>
  <si>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</si>
  <si>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</si>
  <si>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</si>
  <si>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</si>
  <si>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</si>
  <si>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</si>
  <si>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</si>
  <si>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</si>
  <si>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</si>
  <si>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</si>
  <si>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</si>
  <si>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</si>
  <si>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</si>
  <si>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</si>
  <si>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</si>
  <si>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</si>
  <si>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</si>
  <si>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</si>
  <si>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</si>
  <si>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</si>
  <si>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</si>
  <si>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</si>
  <si>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</si>
  <si>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</si>
  <si>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</si>
  <si>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</si>
  <si>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</si>
  <si>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</si>
  <si>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</si>
  <si>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</si>
  <si>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</si>
  <si>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</si>
  <si>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</si>
  <si>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</si>
  <si>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</si>
  <si>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</si>
  <si>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</si>
  <si>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</si>
  <si>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</si>
  <si>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</si>
  <si>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</si>
  <si>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</si>
  <si>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</si>
  <si>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</si>
  <si>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</si>
  <si>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</si>
  <si>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</si>
  <si>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</si>
  <si>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</si>
  <si>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</si>
  <si>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</si>
  <si>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</si>
  <si>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</si>
  <si>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</si>
  <si>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</si>
  <si>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</si>
  <si>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</si>
  <si>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</si>
  <si>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</si>
  <si>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</si>
  <si>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</si>
  <si>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</si>
  <si>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</si>
  <si>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</si>
  <si>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</si>
  <si>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</si>
  <si>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</si>
  <si>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</si>
  <si>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</si>
  <si>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</si>
  <si>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</si>
  <si>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</si>
  <si>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</si>
  <si>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</si>
  <si>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</si>
  <si>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</si>
  <si>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</si>
  <si>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</si>
  <si>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</si>
  <si>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</si>
  <si>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</si>
  <si>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</si>
  <si>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</si>
  <si>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</si>
  <si>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</si>
  <si>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</si>
  <si>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</si>
  <si>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</si>
  <si>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</si>
  <si>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</si>
  <si>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</si>
  <si>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</si>
  <si>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</si>
  <si>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</si>
  <si>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</si>
  <si>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</si>
  <si>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</si>
  <si>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</si>
  <si>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</si>
  <si>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</si>
  <si>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</si>
  <si>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</si>
  <si>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</si>
  <si>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</si>
  <si>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</si>
  <si>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</si>
  <si>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</si>
  <si>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</si>
  <si>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</si>
  <si>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</si>
  <si>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</si>
  <si>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</si>
  <si>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</si>
  <si>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</si>
  <si>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</si>
  <si>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</si>
  <si>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</si>
  <si>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</si>
  <si>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</si>
  <si>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</si>
  <si>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</si>
  <si>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</si>
  <si>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</si>
  <si>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</si>
  <si>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</si>
  <si>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</si>
  <si>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</si>
  <si>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</si>
  <si>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</si>
  <si>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</si>
  <si>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</si>
  <si>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</si>
  <si>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</si>
  <si>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</si>
  <si>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</si>
  <si>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</si>
  <si>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</si>
  <si>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</si>
  <si>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</si>
  <si>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</si>
  <si>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</si>
  <si>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</si>
  <si>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</si>
  <si>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</si>
  <si>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</si>
  <si>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</si>
  <si>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</si>
  <si>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</si>
  <si>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</si>
  <si>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</si>
  <si>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</si>
  <si>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</si>
  <si>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</si>
  <si>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</si>
  <si>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</si>
  <si>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</si>
  <si>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</si>
  <si>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</si>
  <si>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</si>
  <si>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</si>
  <si>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</si>
  <si>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</si>
  <si>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</si>
  <si>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</si>
  <si>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</si>
  <si>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</si>
  <si>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</si>
  <si>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</si>
  <si>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</si>
  <si>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</si>
  <si>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</si>
  <si>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</si>
  <si>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</si>
  <si>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</si>
  <si>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</si>
  <si>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</si>
  <si>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</si>
  <si>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</si>
  <si>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</si>
  <si>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</si>
  <si>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</si>
  <si>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</si>
  <si>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</si>
  <si>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</si>
  <si>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</si>
  <si>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</si>
  <si>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</si>
  <si>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</si>
  <si>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</si>
  <si>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</si>
  <si>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</si>
  <si>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</si>
  <si>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</si>
  <si>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</si>
  <si>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</si>
  <si>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</si>
  <si>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</si>
  <si>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</si>
  <si>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</si>
  <si>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</si>
  <si>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</si>
  <si>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</si>
  <si>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</si>
  <si>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</si>
  <si>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</si>
  <si>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</si>
  <si>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</si>
  <si>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</si>
  <si>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</si>
  <si>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</si>
  <si>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</si>
  <si>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</si>
  <si>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</si>
  <si>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</si>
  <si>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</si>
  <si>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</si>
  <si>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</si>
  <si>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</si>
  <si>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</si>
  <si>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</si>
  <si>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</si>
  <si>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</si>
  <si>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</si>
  <si>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</si>
  <si>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</si>
  <si>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</si>
  <si>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</si>
  <si>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</si>
  <si>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</si>
  <si>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</si>
  <si>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</si>
  <si>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</si>
  <si>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</si>
  <si>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</si>
  <si>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</si>
  <si>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</si>
  <si>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</si>
  <si>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</si>
  <si>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</si>
  <si>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</si>
  <si>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</si>
  <si>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</si>
  <si>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</si>
  <si>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</si>
  <si>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</si>
  <si>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</si>
  <si>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</si>
  <si>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</si>
  <si>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</si>
  <si>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</si>
  <si>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</si>
  <si>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</si>
  <si>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</si>
  <si>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</si>
  <si>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</si>
  <si>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</si>
  <si>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</si>
  <si>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</si>
  <si>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</si>
  <si>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</si>
  <si>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</si>
  <si>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</si>
  <si>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</si>
  <si>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</si>
  <si>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</si>
  <si>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</si>
  <si>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</si>
  <si>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</si>
  <si>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</si>
  <si>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</si>
  <si>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</si>
  <si>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</si>
  <si>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</si>
  <si>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</si>
  <si>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</si>
  <si>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</si>
  <si>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</si>
  <si>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</si>
  <si>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</si>
  <si>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</si>
  <si>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</si>
  <si>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</si>
  <si>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</si>
  <si>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</si>
  <si>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</si>
  <si>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</si>
  <si>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</si>
  <si>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</si>
  <si>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</si>
  <si>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</si>
  <si>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</si>
  <si>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</si>
  <si>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</si>
  <si>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</si>
  <si>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</si>
  <si>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</si>
  <si>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</si>
  <si>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</si>
  <si>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</si>
  <si>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</si>
  <si>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</si>
  <si>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</si>
  <si>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</si>
  <si>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</si>
  <si>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</si>
  <si>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</si>
  <si>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</si>
  <si>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</si>
  <si>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</si>
  <si>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</si>
  <si>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</si>
  <si>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</si>
  <si>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</si>
  <si>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</si>
  <si>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</si>
  <si>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</si>
  <si>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</si>
  <si>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</si>
  <si>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</si>
  <si>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</si>
  <si>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</si>
  <si>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</si>
  <si>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</si>
  <si>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</si>
  <si>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</si>
  <si>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</si>
  <si>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</si>
  <si>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</si>
  <si>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</si>
  <si>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</si>
  <si>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</si>
  <si>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</si>
  <si>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</si>
  <si>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</si>
  <si>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</si>
  <si>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</si>
  <si>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</si>
  <si>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</si>
  <si>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</si>
  <si>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</si>
  <si>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</si>
  <si>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</si>
  <si>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</si>
  <si>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</si>
  <si>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</si>
  <si>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</si>
  <si>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</si>
  <si>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</si>
  <si>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</si>
  <si>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</si>
  <si>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</si>
  <si>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</si>
  <si>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</si>
  <si>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</si>
  <si>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</si>
  <si>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</si>
  <si>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</si>
  <si>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</si>
  <si>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</si>
  <si>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</si>
  <si>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</si>
  <si>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</si>
  <si>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</si>
  <si>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</si>
  <si>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</si>
  <si>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</si>
  <si>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</si>
  <si>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</si>
  <si>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</si>
  <si>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</si>
  <si>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</si>
  <si>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</si>
  <si>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</si>
  <si>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</si>
  <si>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</si>
  <si>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</si>
  <si>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</si>
  <si>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</si>
  <si>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</si>
  <si>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</si>
  <si>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</si>
  <si>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</si>
  <si>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</si>
  <si>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</si>
  <si>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</si>
  <si>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</si>
  <si>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</si>
  <si>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</si>
  <si>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</si>
  <si>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</si>
  <si>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</si>
  <si>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</si>
  <si>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</si>
  <si>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</si>
  <si>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</si>
  <si>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</si>
  <si>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</si>
  <si>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</si>
  <si>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</si>
  <si>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</si>
  <si>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</si>
  <si>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</si>
  <si>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</si>
  <si>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</si>
  <si>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</si>
  <si>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</si>
  <si>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</si>
  <si>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</si>
  <si>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</si>
  <si>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</si>
  <si>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</si>
  <si>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</si>
  <si>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</si>
  <si>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</si>
  <si>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</si>
  <si>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</si>
  <si>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</si>
  <si>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</si>
  <si>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</si>
  <si>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</si>
  <si>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</si>
  <si>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</si>
  <si>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</si>
  <si>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</si>
  <si>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</si>
  <si>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</si>
  <si>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</si>
  <si>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</si>
  <si>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</si>
  <si>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</si>
  <si>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</si>
  <si>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</si>
  <si>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</si>
  <si>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</si>
  <si>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</si>
  <si>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</si>
  <si>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</si>
  <si>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</si>
  <si>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</si>
  <si>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</si>
  <si>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</si>
  <si>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</si>
  <si>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</si>
  <si>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</si>
  <si>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</si>
  <si>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</si>
  <si>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</si>
  <si>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</si>
  <si>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</si>
  <si>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</si>
  <si>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</si>
  <si>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</si>
  <si>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</si>
  <si>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</si>
  <si>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</si>
  <si>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</si>
  <si>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</si>
  <si>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</si>
  <si>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</si>
  <si>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</si>
  <si>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</si>
  <si>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</si>
  <si>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</si>
  <si>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</si>
  <si>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</si>
  <si>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</si>
  <si>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</si>
  <si>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</si>
  <si>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</si>
  <si>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</si>
  <si>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</si>
  <si>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</si>
  <si>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</si>
  <si>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</si>
  <si>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</si>
  <si>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</si>
  <si>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</si>
  <si>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</si>
  <si>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</si>
  <si>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</si>
  <si>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</si>
  <si>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</si>
  <si>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</si>
  <si>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</si>
  <si>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</si>
  <si>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</si>
  <si>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</si>
  <si>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</si>
  <si>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</si>
  <si>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</si>
  <si>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</si>
  <si>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</si>
  <si>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</si>
  <si>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</si>
  <si>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</si>
  <si>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</si>
  <si>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</si>
  <si>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</si>
  <si>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</si>
  <si>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</si>
  <si>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</si>
  <si>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</si>
  <si>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</si>
  <si>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</si>
  <si>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</si>
  <si>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</si>
  <si>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</si>
  <si>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</si>
  <si>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</si>
  <si>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</si>
  <si>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</si>
  <si>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</si>
  <si>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</si>
  <si>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</si>
  <si>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</si>
  <si>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</si>
  <si>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</si>
  <si>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</si>
  <si>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</si>
  <si>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</si>
  <si>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</si>
  <si>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</si>
  <si>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</si>
  <si>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</si>
  <si>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</si>
  <si>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</si>
  <si>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</si>
  <si>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</si>
  <si>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</si>
  <si>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</si>
  <si>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</si>
  <si>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</si>
  <si>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</si>
  <si>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</si>
  <si>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</si>
  <si>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</si>
  <si>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</si>
  <si>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</si>
  <si>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</si>
  <si>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</si>
  <si>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</si>
  <si>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</si>
  <si>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</si>
  <si>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</si>
  <si>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</si>
  <si>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</si>
  <si>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</si>
  <si>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</si>
  <si>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</si>
  <si>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</si>
  <si>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</si>
  <si>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</si>
  <si>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</si>
  <si>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</si>
  <si>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</si>
  <si>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</si>
  <si>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</si>
  <si>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</si>
  <si>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</si>
  <si>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</si>
  <si>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</si>
  <si>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</si>
  <si>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</si>
  <si>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</si>
  <si>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</si>
  <si>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</si>
  <si>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</si>
  <si>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</si>
  <si>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</si>
  <si>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</si>
  <si>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</si>
  <si>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</si>
  <si>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</si>
  <si>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</si>
  <si>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</si>
  <si>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</si>
  <si>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</si>
  <si>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</si>
  <si>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</si>
  <si>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</si>
  <si>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</si>
  <si>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</si>
  <si>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</si>
  <si>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</si>
  <si>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</si>
  <si>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</si>
  <si>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</si>
  <si>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</si>
  <si>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</si>
  <si>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</si>
  <si>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</si>
  <si>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</si>
  <si>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</si>
  <si>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</si>
  <si>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</si>
  <si>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</si>
  <si>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</si>
  <si>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</si>
  <si>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</si>
  <si>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</si>
  <si>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</si>
  <si>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</si>
  <si>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</si>
  <si>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</si>
  <si>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</si>
  <si>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</si>
  <si>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</si>
  <si>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</si>
  <si>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</si>
  <si>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</si>
  <si>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</si>
  <si>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</si>
  <si>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</si>
  <si>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</si>
  <si>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</si>
  <si>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</si>
  <si>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</si>
  <si>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</si>
  <si>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</si>
  <si>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</si>
  <si>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</si>
  <si>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</si>
  <si>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</si>
  <si>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</si>
  <si>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</si>
  <si>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</si>
  <si>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</si>
  <si>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</si>
  <si>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</si>
  <si>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</si>
  <si>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</si>
  <si>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</si>
  <si>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</si>
  <si>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</si>
  <si>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</si>
  <si>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</si>
  <si>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</si>
  <si>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</si>
  <si>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</si>
  <si>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</si>
  <si>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</si>
  <si>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</si>
  <si>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</si>
  <si>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</si>
  <si>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</si>
  <si>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</si>
  <si>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</si>
  <si>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</si>
  <si>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</si>
  <si>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</si>
  <si>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</si>
  <si>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</si>
  <si>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</si>
  <si>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</si>
  <si>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</si>
  <si>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</si>
  <si>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</si>
  <si>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</si>
  <si>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</si>
  <si>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</si>
  <si>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</si>
  <si>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</si>
  <si>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</si>
  <si>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</si>
  <si>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</si>
  <si>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</si>
  <si>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</si>
  <si>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</si>
  <si>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</si>
  <si>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</si>
  <si>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</si>
  <si>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</si>
  <si>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</si>
  <si>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</si>
  <si>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</si>
  <si>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</si>
  <si>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</si>
  <si>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</si>
  <si>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</si>
  <si>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</si>
  <si>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</si>
  <si>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</si>
  <si>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</si>
  <si>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</si>
  <si>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</si>
  <si>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</si>
  <si>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</si>
  <si>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</si>
  <si>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</si>
  <si>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</si>
  <si>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</si>
  <si>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</si>
  <si>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</si>
  <si>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</si>
  <si>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</si>
  <si>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</si>
  <si>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</si>
  <si>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</si>
  <si>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</si>
  <si>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</si>
  <si>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</si>
  <si>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</si>
  <si>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</si>
  <si>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</si>
  <si>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</si>
  <si>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</si>
  <si>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</si>
  <si>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</si>
  <si>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</si>
  <si>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</si>
  <si>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</si>
  <si>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</si>
  <si>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</si>
  <si>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</si>
  <si>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</si>
  <si>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</si>
  <si>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</si>
  <si>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</si>
  <si>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</si>
  <si>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</si>
  <si>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</si>
  <si>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</si>
  <si>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</si>
  <si>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</si>
  <si>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</si>
  <si>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</si>
  <si>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</si>
  <si>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</si>
  <si>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</si>
  <si>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</si>
  <si>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</si>
  <si>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</si>
  <si>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</si>
  <si>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</si>
  <si>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</si>
  <si>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</si>
  <si>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</si>
  <si>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</si>
  <si>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</si>
  <si>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</si>
  <si>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</si>
  <si>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</si>
  <si>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</si>
  <si>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</si>
  <si>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</si>
  <si>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</si>
  <si>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</si>
  <si>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</si>
  <si>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</si>
  <si>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</si>
  <si>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</si>
  <si>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</si>
  <si>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</si>
  <si>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</si>
  <si>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</si>
  <si>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</si>
  <si>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</si>
  <si>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</si>
  <si>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</si>
  <si>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</si>
  <si>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</si>
  <si>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</si>
  <si>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</si>
  <si>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</si>
  <si>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</si>
  <si>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</si>
  <si>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</si>
  <si>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</si>
  <si>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</si>
  <si>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</si>
  <si>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</si>
  <si>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</si>
  <si>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</si>
  <si>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</si>
  <si>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</si>
  <si>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</si>
  <si>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</si>
  <si>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</si>
  <si>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</si>
  <si>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</si>
  <si>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</si>
  <si>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</si>
  <si>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</si>
  <si>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</si>
  <si>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</si>
  <si>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</si>
  <si>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</si>
  <si>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</si>
  <si>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</si>
  <si>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</si>
  <si>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</si>
  <si>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</si>
  <si>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</si>
  <si>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</si>
  <si>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</si>
  <si>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</si>
  <si>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</si>
  <si>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</si>
  <si>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</si>
  <si>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</si>
  <si>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</si>
  <si>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</si>
  <si>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</si>
  <si>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</si>
  <si>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</si>
  <si>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</si>
  <si>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</si>
  <si>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</si>
  <si>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</si>
  <si>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</si>
  <si>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</si>
  <si>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</si>
  <si>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</si>
  <si>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</si>
  <si>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</si>
  <si>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</si>
  <si>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</si>
  <si>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</si>
  <si>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</si>
  <si>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</si>
  <si>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</si>
  <si>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</si>
  <si>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</si>
  <si>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</si>
  <si>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</si>
  <si>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</si>
  <si>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</si>
  <si>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</si>
  <si>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</si>
  <si>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</si>
  <si>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</si>
  <si>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</si>
  <si>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</si>
  <si>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</si>
  <si>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</si>
  <si>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</si>
  <si>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</si>
  <si>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</si>
  <si>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</si>
  <si>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</si>
  <si>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</si>
  <si>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</si>
  <si>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</si>
  <si>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</si>
  <si>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</si>
  <si>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</si>
  <si>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</si>
  <si>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</si>
  <si>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</si>
  <si>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</si>
  <si>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</si>
  <si>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</si>
  <si>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</si>
  <si>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</si>
  <si>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</si>
  <si>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</si>
  <si>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</si>
  <si>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</si>
  <si>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</si>
  <si>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</si>
  <si>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</si>
  <si>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</si>
  <si>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</si>
  <si>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</si>
  <si>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</si>
  <si>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</si>
  <si>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</si>
  <si>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</si>
  <si>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</si>
  <si>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</si>
  <si>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</si>
  <si>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</si>
  <si>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</si>
  <si>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</si>
  <si>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</si>
  <si>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</si>
  <si>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</si>
  <si>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</si>
  <si>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</si>
  <si>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</si>
  <si>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</si>
  <si>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</si>
  <si>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</si>
  <si>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</si>
  <si>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</si>
  <si>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</si>
  <si>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</si>
  <si>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</si>
  <si>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</si>
  <si>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</si>
  <si>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</si>
  <si>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</si>
  <si>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</si>
  <si>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</si>
  <si>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</si>
  <si>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</si>
  <si>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</si>
  <si>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</si>
  <si>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</si>
  <si>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</si>
  <si>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</si>
  <si>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</si>
  <si>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</si>
  <si>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</si>
  <si>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</si>
  <si>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</si>
  <si>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</si>
  <si>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</si>
  <si>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</si>
  <si>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</si>
  <si>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</si>
  <si>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</si>
  <si>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</si>
  <si>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</si>
  <si>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</si>
  <si>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</si>
  <si>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</si>
  <si>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</si>
  <si>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</si>
  <si>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</si>
  <si>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</si>
  <si>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</si>
  <si>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</si>
  <si>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</si>
  <si>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</si>
  <si>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</si>
  <si>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</si>
  <si>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</si>
  <si>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</si>
  <si>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</si>
  <si>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</si>
  <si>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</si>
  <si>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</si>
  <si>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</si>
  <si>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</si>
  <si>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</si>
  <si>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</si>
  <si>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</si>
  <si>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</si>
  <si>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</si>
  <si>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</si>
  <si>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</si>
  <si>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</si>
  <si>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</si>
  <si>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</si>
  <si>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</si>
  <si>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</si>
  <si>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</si>
  <si>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</si>
  <si>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</si>
  <si>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</si>
  <si>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</si>
  <si>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</si>
  <si>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</si>
  <si>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</si>
  <si>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</si>
  <si>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</si>
  <si>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</si>
  <si>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</si>
  <si>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</si>
  <si>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</si>
  <si>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</si>
  <si>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</si>
  <si>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</si>
  <si>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</si>
  <si>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</si>
  <si>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</si>
  <si>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</si>
  <si>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</si>
  <si>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</si>
  <si>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</si>
  <si>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</si>
  <si>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</si>
  <si>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</si>
  <si>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</si>
  <si>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</si>
  <si>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</si>
  <si>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</si>
  <si>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</si>
  <si>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</si>
  <si>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</si>
  <si>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</si>
  <si>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</si>
  <si>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</si>
  <si>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</si>
  <si>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</si>
  <si>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</si>
  <si>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</si>
  <si>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</si>
  <si>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</si>
  <si>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</si>
  <si>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</si>
  <si>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</si>
  <si>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</si>
  <si>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</si>
  <si>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</si>
  <si>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</si>
  <si>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</si>
  <si>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</si>
  <si>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</si>
  <si>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</si>
  <si>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</si>
  <si>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</si>
  <si>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</si>
  <si>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</si>
  <si>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</si>
  <si>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</si>
  <si>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</si>
  <si>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</si>
  <si>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</si>
  <si>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</si>
  <si>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</si>
  <si>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</si>
  <si>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</si>
  <si>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</si>
  <si>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</si>
  <si>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</si>
  <si>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</si>
  <si>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</si>
  <si>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</si>
  <si>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</si>
  <si>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</si>
  <si>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</si>
  <si>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</si>
  <si>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</si>
  <si>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</si>
  <si>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</si>
  <si>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</si>
  <si>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</si>
  <si>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</si>
  <si>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</si>
  <si>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</si>
  <si>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</si>
  <si>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</si>
  <si>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</si>
  <si>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</si>
  <si>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</si>
  <si>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</si>
  <si>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</si>
  <si>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</si>
  <si>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</si>
  <si>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</si>
  <si>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</si>
  <si>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</si>
  <si>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</si>
  <si>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</si>
  <si>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</si>
  <si>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</si>
  <si>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</si>
  <si>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</si>
  <si>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</si>
  <si>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</si>
  <si>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</si>
  <si>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</si>
  <si>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</si>
  <si>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</si>
  <si>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</si>
  <si>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</si>
  <si>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</si>
  <si>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</si>
  <si>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</si>
  <si>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</si>
  <si>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</si>
  <si>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</si>
  <si>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</si>
  <si>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</si>
  <si>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</si>
  <si>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</si>
  <si>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</si>
  <si>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</si>
  <si>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</si>
  <si>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</si>
  <si>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</si>
  <si>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</si>
  <si>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</si>
  <si>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</si>
  <si>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</si>
  <si>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</si>
  <si>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</si>
  <si>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</si>
  <si>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</si>
  <si>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</si>
  <si>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</si>
  <si>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</si>
  <si>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</si>
  <si>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</si>
  <si>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</si>
  <si>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</si>
  <si>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</si>
  <si>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</si>
  <si>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</si>
  <si>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</si>
  <si>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</si>
  <si>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</si>
  <si>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</si>
  <si>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</si>
  <si>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</si>
  <si>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</si>
  <si>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</si>
  <si>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</si>
  <si>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</si>
  <si>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</si>
  <si>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</si>
  <si>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</si>
  <si>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</si>
  <si>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</si>
  <si>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</si>
  <si>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</si>
  <si>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</si>
  <si>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</si>
  <si>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</si>
  <si>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</si>
  <si>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</si>
  <si>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</si>
  <si>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</si>
  <si>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</si>
  <si>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</si>
  <si>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</si>
  <si>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</si>
  <si>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</si>
  <si>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</si>
  <si>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</si>
  <si>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</si>
  <si>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</si>
  <si>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</si>
  <si>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</si>
  <si>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</si>
  <si>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</si>
  <si>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</si>
  <si>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</si>
  <si>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</si>
  <si>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</si>
  <si>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</si>
  <si>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</si>
  <si>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</si>
  <si>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</si>
  <si>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</si>
  <si>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</si>
  <si>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</si>
  <si>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</si>
  <si>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</si>
  <si>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</si>
  <si>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</si>
  <si>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</si>
  <si>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</si>
  <si>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</si>
  <si>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</si>
  <si>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</si>
  <si>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</si>
  <si>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</si>
  <si>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</si>
  <si>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</si>
  <si>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</si>
  <si>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</si>
  <si>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</si>
  <si>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</si>
  <si>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</si>
  <si>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</si>
  <si>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</si>
  <si>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</si>
  <si>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</si>
  <si>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</si>
  <si>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</si>
  <si>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</si>
  <si>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</si>
  <si>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</si>
  <si>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</si>
  <si>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</si>
  <si>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</si>
  <si>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</si>
  <si>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</si>
  <si>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</si>
  <si>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</si>
  <si>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</si>
  <si>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</si>
  <si>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</si>
  <si>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</si>
  <si>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</si>
  <si>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</si>
  <si>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</si>
  <si>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</si>
  <si>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</si>
  <si>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</si>
  <si>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</si>
  <si>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</si>
  <si>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</si>
  <si>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</si>
  <si>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</si>
  <si>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</si>
  <si>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</si>
  <si>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</si>
  <si>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</si>
  <si>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</si>
  <si>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</si>
  <si>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</si>
  <si>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</si>
  <si>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</si>
  <si>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</si>
  <si>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</si>
  <si>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</si>
  <si>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</si>
  <si>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</si>
  <si>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</si>
  <si>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</si>
  <si>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</si>
  <si>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</si>
  <si>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</si>
  <si>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</si>
  <si>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</si>
  <si>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</si>
  <si>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</si>
  <si>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</si>
  <si>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</si>
  <si>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</si>
  <si>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</si>
  <si>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</si>
  <si>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</si>
  <si>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</si>
  <si>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</si>
  <si>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</si>
  <si>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</si>
  <si>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</si>
  <si>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</si>
  <si>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</si>
  <si>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</si>
  <si>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</si>
  <si>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</si>
  <si>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</si>
  <si>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</si>
  <si>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</si>
  <si>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</si>
  <si>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</si>
  <si>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</si>
  <si>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</si>
  <si>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</si>
  <si>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</si>
  <si>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</si>
  <si>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</si>
  <si>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</si>
  <si>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</si>
  <si>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</si>
  <si>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</si>
  <si>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</si>
  <si>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</si>
  <si>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</si>
  <si>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</si>
  <si>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</si>
  <si>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</si>
  <si>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</si>
  <si>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</si>
  <si>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</si>
  <si>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</si>
  <si>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</si>
  <si>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</si>
  <si>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</si>
  <si>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</si>
  <si>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</si>
  <si>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</si>
  <si>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</si>
  <si>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</si>
  <si>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</si>
  <si>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</si>
  <si>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</si>
  <si>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</si>
  <si>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</si>
  <si>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</si>
  <si>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</si>
  <si>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</si>
  <si>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</si>
  <si>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</si>
  <si>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</si>
  <si>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</si>
  <si>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</si>
  <si>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</si>
  <si>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</si>
  <si>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</si>
  <si>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</si>
  <si>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</si>
  <si>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</si>
  <si>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</si>
  <si>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</si>
  <si>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</si>
  <si>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</si>
  <si>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</si>
  <si>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</si>
  <si>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</si>
  <si>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</si>
  <si>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</si>
  <si>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</si>
  <si>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</si>
  <si>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</si>
  <si>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</si>
  <si>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</si>
  <si>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</si>
  <si>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</si>
  <si>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</si>
  <si>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</si>
  <si>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</si>
  <si>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</si>
  <si>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</si>
  <si>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</si>
  <si>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</si>
  <si>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</si>
  <si>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</si>
  <si>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</si>
  <si>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</si>
  <si>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</si>
  <si>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</si>
  <si>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</si>
  <si>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</si>
  <si>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</si>
  <si>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</si>
  <si>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</si>
  <si>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</si>
  <si>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</si>
  <si>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</si>
  <si>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</si>
  <si>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</si>
  <si>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</si>
  <si>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</si>
  <si>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</si>
  <si>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</si>
  <si>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</si>
  <si>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</si>
  <si>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</si>
  <si>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</si>
  <si>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</si>
  <si>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</si>
  <si>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</si>
  <si>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</si>
  <si>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</si>
  <si>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</si>
  <si>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</si>
  <si>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</si>
  <si>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</si>
  <si>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</si>
  <si>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</si>
  <si>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</si>
  <si>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</si>
  <si>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</si>
  <si>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</si>
  <si>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</si>
  <si>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</si>
  <si>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</si>
  <si>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</si>
  <si>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</si>
  <si>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</si>
  <si>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</si>
  <si>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</si>
  <si>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</si>
  <si>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</si>
  <si>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</si>
  <si>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</si>
  <si>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</si>
  <si>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</si>
  <si>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</si>
  <si>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</si>
  <si>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</si>
  <si>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</si>
  <si>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</si>
  <si>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</si>
  <si>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</si>
  <si>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</si>
  <si>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</si>
  <si>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</si>
  <si>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</si>
  <si>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</si>
  <si>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</si>
  <si>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</si>
  <si>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</si>
  <si>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</si>
  <si>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</si>
  <si>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</si>
  <si>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</si>
  <si>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</si>
  <si>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</si>
  <si>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</si>
  <si>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</si>
  <si>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</si>
  <si>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</si>
  <si>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</si>
  <si>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</si>
  <si>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</si>
  <si>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</si>
  <si>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</si>
  <si>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</si>
  <si>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</si>
  <si>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</si>
  <si>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</si>
  <si>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</si>
  <si>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</si>
  <si>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</si>
  <si>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</si>
  <si>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</si>
  <si>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</si>
  <si>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</si>
  <si>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</si>
  <si>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</si>
  <si>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</si>
  <si>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</si>
  <si>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</si>
  <si>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</si>
  <si>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</si>
  <si>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</si>
  <si>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</si>
  <si>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</si>
  <si>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</si>
  <si>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</si>
  <si>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</si>
  <si>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</si>
  <si>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</si>
  <si>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</si>
  <si>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</si>
  <si>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</si>
  <si>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</si>
  <si>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</si>
  <si>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</si>
  <si>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</si>
  <si>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</si>
  <si>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</si>
  <si>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</si>
  <si>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</si>
  <si>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</si>
  <si>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</si>
  <si>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</si>
  <si>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</si>
  <si>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</si>
  <si>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</si>
  <si>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</si>
  <si>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</si>
  <si>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</si>
  <si>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</si>
  <si>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</si>
  <si>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</si>
  <si>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</si>
  <si>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</si>
  <si>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</si>
  <si>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</si>
  <si>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</si>
  <si>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</si>
  <si>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</si>
  <si>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</si>
  <si>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</si>
  <si>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</si>
  <si>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</si>
  <si>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</si>
  <si>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</si>
  <si>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</si>
  <si>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</si>
  <si>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</si>
  <si>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</si>
  <si>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</si>
  <si>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</si>
  <si>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</si>
  <si>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</si>
  <si>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</si>
  <si>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</si>
  <si>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</si>
  <si>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</si>
  <si>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</si>
  <si>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</si>
  <si>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</si>
  <si>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</si>
  <si>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</si>
  <si>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</si>
  <si>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</si>
  <si>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</si>
  <si>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</si>
  <si>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</si>
  <si>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</si>
  <si>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</si>
  <si>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</si>
  <si>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</si>
  <si>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</si>
  <si>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</si>
  <si>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</si>
  <si>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</si>
  <si>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</si>
  <si>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</si>
  <si>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</si>
  <si>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</si>
  <si>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</si>
  <si>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</si>
  <si>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</si>
  <si>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</si>
  <si>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</si>
  <si>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</si>
  <si>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</si>
  <si>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</si>
  <si>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</si>
  <si>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</si>
  <si>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</si>
  <si>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</si>
  <si>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</si>
  <si>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</si>
  <si>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</si>
  <si>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</si>
  <si>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</si>
  <si>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</si>
  <si>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</si>
  <si>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</si>
  <si>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</si>
  <si>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</si>
  <si>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</si>
  <si>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</si>
  <si>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</si>
  <si>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</si>
  <si>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</si>
  <si>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</si>
  <si>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</si>
  <si>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</si>
  <si>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</si>
  <si>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</si>
  <si>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</si>
  <si>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</si>
  <si>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</si>
  <si>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</si>
  <si>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</si>
  <si>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</si>
  <si>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</si>
  <si>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</si>
  <si>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</si>
  <si>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</si>
  <si>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</si>
  <si>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</si>
  <si>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</si>
  <si>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</si>
  <si>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</si>
  <si>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</si>
  <si>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</si>
  <si>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</si>
  <si>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</si>
  <si>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</si>
  <si>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</si>
  <si>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</si>
  <si>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</si>
  <si>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</si>
  <si>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</si>
  <si>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</si>
  <si>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</si>
  <si>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</si>
  <si>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</si>
  <si>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</si>
  <si>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</si>
  <si>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</si>
  <si>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</si>
  <si>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</si>
  <si>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</si>
  <si>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</si>
  <si>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</si>
  <si>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</si>
  <si>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</si>
  <si>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</si>
  <si>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</si>
  <si>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</si>
  <si>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</si>
  <si>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</si>
  <si>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</si>
  <si>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</si>
  <si>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</si>
  <si>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</si>
  <si>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</si>
  <si>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</si>
  <si>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</si>
  <si>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</si>
  <si>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</si>
  <si>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</si>
  <si>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</si>
  <si>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</si>
  <si>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</si>
  <si>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</si>
  <si>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</si>
  <si>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</si>
  <si>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</si>
  <si>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</si>
  <si>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</si>
  <si>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</si>
  <si>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</si>
  <si>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</si>
  <si>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</si>
  <si>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</si>
  <si>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</si>
  <si>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</si>
  <si>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</si>
  <si>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</si>
  <si>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</si>
  <si>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</si>
  <si>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</si>
  <si>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</si>
  <si>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</si>
  <si>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</si>
  <si>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</si>
  <si>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</si>
  <si>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</si>
  <si>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</si>
  <si>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</si>
  <si>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</si>
  <si>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</si>
  <si>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</si>
  <si>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</si>
  <si>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</si>
  <si>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</si>
  <si>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</si>
  <si>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</si>
  <si>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</si>
  <si>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</si>
  <si>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</si>
  <si>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</si>
  <si>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</si>
  <si>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</si>
  <si>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</si>
  <si>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</si>
  <si>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</si>
  <si>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</si>
  <si>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</si>
  <si>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</si>
  <si>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</si>
  <si>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</si>
  <si>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</si>
  <si>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</si>
  <si>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</si>
  <si>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</si>
  <si>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</si>
  <si>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</si>
  <si>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</si>
  <si>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</si>
  <si>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</si>
  <si>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</si>
  <si>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</si>
  <si>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</si>
  <si>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</si>
  <si>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</si>
  <si>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</si>
  <si>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</si>
  <si>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</si>
  <si>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</si>
  <si>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</si>
  <si>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</si>
  <si>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</si>
  <si>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</si>
  <si>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</si>
  <si>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</si>
  <si>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</si>
  <si>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</si>
  <si>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</si>
  <si>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</si>
  <si>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</si>
  <si>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</si>
  <si>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</si>
  <si>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</si>
  <si>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</si>
  <si>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</si>
  <si>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</si>
  <si>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</si>
  <si>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</si>
  <si>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</si>
  <si>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</si>
  <si>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</si>
  <si>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</si>
  <si>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</si>
  <si>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</si>
  <si>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</si>
  <si>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</si>
  <si>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</si>
  <si>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</si>
  <si>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</si>
  <si>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</si>
  <si>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</si>
  <si>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</si>
  <si>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</si>
  <si>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</si>
  <si>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</si>
  <si>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</si>
  <si>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</si>
  <si>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</si>
  <si>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</si>
  <si>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</si>
  <si>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</si>
  <si>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</si>
  <si>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</si>
  <si>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</si>
  <si>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</si>
  <si>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</si>
  <si>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</si>
  <si>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</si>
  <si>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</si>
  <si>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</si>
  <si>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</si>
  <si>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</si>
  <si>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</si>
  <si>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</si>
  <si>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</si>
  <si>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</si>
  <si>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</si>
  <si>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</si>
  <si>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</si>
  <si>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</si>
  <si>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</si>
  <si>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</si>
  <si>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</si>
  <si>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</si>
  <si>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</si>
  <si>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</si>
  <si>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</si>
  <si>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</si>
  <si>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</si>
  <si>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</si>
  <si>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</si>
  <si>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</si>
  <si>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</si>
  <si>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</si>
  <si>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</si>
  <si>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</si>
  <si>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</si>
  <si>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</si>
  <si>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</si>
  <si>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</si>
  <si>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</si>
  <si>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</si>
  <si>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</si>
  <si>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</si>
  <si>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</si>
  <si>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</si>
  <si>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</si>
  <si>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</si>
  <si>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</si>
  <si>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</si>
  <si>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</si>
  <si>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</si>
  <si>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</si>
  <si>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</si>
  <si>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</si>
  <si>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</si>
  <si>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</si>
  <si>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</si>
  <si>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</si>
  <si>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</si>
  <si>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</si>
  <si>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</si>
  <si>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</si>
  <si>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</si>
  <si>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</si>
  <si>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</si>
  <si>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</si>
  <si>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</si>
  <si>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</si>
  <si>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</si>
  <si>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</si>
  <si>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</si>
  <si>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</si>
  <si>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</si>
  <si>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</si>
  <si>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</si>
  <si>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</si>
  <si>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</si>
  <si>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</si>
  <si>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</si>
  <si>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</si>
  <si>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</si>
  <si>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</si>
  <si>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</si>
  <si>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</si>
  <si>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</si>
  <si>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</si>
  <si>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</si>
  <si>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</si>
  <si>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</si>
  <si>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</si>
  <si>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</si>
  <si>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</si>
  <si>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</si>
  <si>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</si>
  <si>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</si>
  <si>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</si>
  <si>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</si>
  <si>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</si>
  <si>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</si>
  <si>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</si>
  <si>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</si>
  <si>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</si>
  <si>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</si>
  <si>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</si>
  <si>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</si>
  <si>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</si>
  <si>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</si>
  <si>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</si>
  <si>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</si>
  <si>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</si>
  <si>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</si>
  <si>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</si>
  <si>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</si>
  <si>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</si>
  <si>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</si>
  <si>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</si>
  <si>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</si>
  <si>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</si>
  <si>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</si>
  <si>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</si>
  <si>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</si>
  <si>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</si>
  <si>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</si>
  <si>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</si>
  <si>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</si>
  <si>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</si>
  <si>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</si>
  <si>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</si>
  <si>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</si>
  <si>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</si>
  <si>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</si>
  <si>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</si>
  <si>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</si>
  <si>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</si>
  <si>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</si>
  <si>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</si>
  <si>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</si>
  <si>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</si>
  <si>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</si>
  <si>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</si>
  <si>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</si>
  <si>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</si>
  <si>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</si>
  <si>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</si>
  <si>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</si>
  <si>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</si>
  <si>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</si>
  <si>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</si>
  <si>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</si>
  <si>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</si>
  <si>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</si>
  <si>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</si>
  <si>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</si>
  <si>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</si>
  <si>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</si>
  <si>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</si>
  <si>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</si>
  <si>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</si>
  <si>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</si>
  <si>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</si>
  <si>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</si>
  <si>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</si>
  <si>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</si>
  <si>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</si>
  <si>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</si>
  <si>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</si>
  <si>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</si>
  <si>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</si>
  <si>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</si>
  <si>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</si>
  <si>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</si>
  <si>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</si>
  <si>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</si>
  <si>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</si>
  <si>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</si>
  <si>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</si>
  <si>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</si>
  <si>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</si>
  <si>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</si>
  <si>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</si>
  <si>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</si>
  <si>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</si>
  <si>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</si>
  <si>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</si>
  <si>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</si>
  <si>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</si>
  <si>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</si>
  <si>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</si>
  <si>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</si>
  <si>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</si>
  <si>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</si>
  <si>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</si>
  <si>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</si>
  <si>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</si>
  <si>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</si>
  <si>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</si>
  <si>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</si>
  <si>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</si>
  <si>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</si>
  <si>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</si>
  <si>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</si>
  <si>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</si>
  <si>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</si>
  <si>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</si>
  <si>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</si>
  <si>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</si>
  <si>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</si>
  <si>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</si>
  <si>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</si>
  <si>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</si>
  <si>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</si>
  <si>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</si>
  <si>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</si>
  <si>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</si>
  <si>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</si>
  <si>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</si>
  <si>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</si>
  <si>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</si>
  <si>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</si>
  <si>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</si>
  <si>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</si>
  <si>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</si>
  <si>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</si>
  <si>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</si>
  <si>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</si>
  <si>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</si>
  <si>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</si>
  <si>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</si>
  <si>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</si>
  <si>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</si>
  <si>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</si>
  <si>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</si>
  <si>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</si>
  <si>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</si>
  <si>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</si>
  <si>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</si>
  <si>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</si>
  <si>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</si>
  <si>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</si>
  <si>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</si>
  <si>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</si>
  <si>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</si>
  <si>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</si>
  <si>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</si>
  <si>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</si>
  <si>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</si>
  <si>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</si>
  <si>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</si>
  <si>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</si>
  <si>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</si>
  <si>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</si>
  <si>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</si>
  <si>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</si>
  <si>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</si>
  <si>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</si>
  <si>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</si>
  <si>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</si>
  <si>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</si>
  <si>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</si>
  <si>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</si>
  <si>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</si>
  <si>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</si>
  <si>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</si>
  <si>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</si>
  <si>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</si>
  <si>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</si>
  <si>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</si>
  <si>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</si>
  <si>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</si>
  <si>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</si>
  <si>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</si>
  <si>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</si>
  <si>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</si>
  <si>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</si>
  <si>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</si>
  <si>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</si>
  <si>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</si>
  <si>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</si>
  <si>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</si>
  <si>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</si>
  <si>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</si>
  <si>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</si>
  <si>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</si>
  <si>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</si>
  <si>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</si>
  <si>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</si>
  <si>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</si>
  <si>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</si>
  <si>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</si>
  <si>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</si>
  <si>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</si>
  <si>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</si>
  <si>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</si>
  <si>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</si>
  <si>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</si>
  <si>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</si>
  <si>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</si>
  <si>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</si>
  <si>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</si>
  <si>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</si>
  <si>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</si>
  <si>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</si>
  <si>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</si>
  <si>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</si>
  <si>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</si>
  <si>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</si>
  <si>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</si>
  <si>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</si>
  <si>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</si>
  <si>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</si>
  <si>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</si>
  <si>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</si>
  <si>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</si>
  <si>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</si>
  <si>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</si>
  <si>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</si>
  <si>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</si>
  <si>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</si>
  <si>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</si>
  <si>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</si>
  <si>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</si>
  <si>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</si>
  <si>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</si>
  <si>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</si>
  <si>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</si>
  <si>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</si>
  <si>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</si>
  <si>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</si>
  <si>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</si>
  <si>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</si>
  <si>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</si>
  <si>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</si>
  <si>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</si>
  <si>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</si>
  <si>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</si>
  <si>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</si>
  <si>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</si>
  <si>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</si>
  <si>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</si>
  <si>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</si>
  <si>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</si>
  <si>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</si>
  <si>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</si>
  <si>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</si>
  <si>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</si>
  <si>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</si>
  <si>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</si>
  <si>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</si>
  <si>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</si>
  <si>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</si>
  <si>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</si>
  <si>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</si>
  <si>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</si>
  <si>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</si>
  <si>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</si>
  <si>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</si>
  <si>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</si>
  <si>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</si>
  <si>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</si>
  <si>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</si>
  <si>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</si>
  <si>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</si>
  <si>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</si>
  <si>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</si>
  <si>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</si>
  <si>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</si>
  <si>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</si>
  <si>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</si>
  <si>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</si>
  <si>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</si>
  <si>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</si>
  <si>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</si>
  <si>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</si>
  <si>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</si>
  <si>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</si>
  <si>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</si>
  <si>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</si>
  <si>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</si>
  <si>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</si>
  <si>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</si>
  <si>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</si>
  <si>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</si>
  <si>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</si>
  <si>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</si>
  <si>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</si>
  <si>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</si>
  <si>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</si>
  <si>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</si>
  <si>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</si>
  <si>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</si>
  <si>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</si>
  <si>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</si>
  <si>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</si>
  <si>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</si>
  <si>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</si>
  <si>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</si>
  <si>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</si>
  <si>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</si>
  <si>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</si>
  <si>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</si>
  <si>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</si>
  <si>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</si>
  <si>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</si>
  <si>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</si>
  <si>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</si>
  <si>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</si>
  <si>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</si>
  <si>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</si>
  <si>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</si>
  <si>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</si>
  <si>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</si>
  <si>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</si>
  <si>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</si>
  <si>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</si>
  <si>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</si>
  <si>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</si>
  <si>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</si>
  <si>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</si>
  <si>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</si>
  <si>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</si>
  <si>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</si>
  <si>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</si>
  <si>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</si>
  <si>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</si>
  <si>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</si>
  <si>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</si>
  <si>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</si>
  <si>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</si>
  <si>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</si>
  <si>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</si>
  <si>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</si>
  <si>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</si>
  <si>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</si>
  <si>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</si>
  <si>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</si>
  <si>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</si>
  <si>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</si>
  <si>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</si>
  <si>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</si>
  <si>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</si>
  <si>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</si>
  <si>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</si>
  <si>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</si>
  <si>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</si>
  <si>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</si>
  <si>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</si>
  <si>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</si>
  <si>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</si>
  <si>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</si>
  <si>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</si>
  <si>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</si>
  <si>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</si>
  <si>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</si>
  <si>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</si>
  <si>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</si>
  <si>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</si>
  <si>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</si>
  <si>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</si>
  <si>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</si>
  <si>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</si>
  <si>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</si>
  <si>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</si>
  <si>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</si>
  <si>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</si>
  <si>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</si>
  <si>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</si>
  <si>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</si>
  <si>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</si>
  <si>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</si>
  <si>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</si>
  <si>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</si>
  <si>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</si>
  <si>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</si>
  <si>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</si>
  <si>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</si>
  <si>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</si>
  <si>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</si>
  <si>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</si>
  <si>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</si>
  <si>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</si>
  <si>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</si>
  <si>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</si>
  <si>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</si>
  <si>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</si>
  <si>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</si>
  <si>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</si>
  <si>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</si>
  <si>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</si>
  <si>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</si>
  <si>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</si>
  <si>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</si>
  <si>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</si>
  <si>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</si>
  <si>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</si>
  <si>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</si>
  <si>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</si>
  <si>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</si>
  <si>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</si>
  <si>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</si>
  <si>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</si>
  <si>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</si>
  <si>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</si>
  <si>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</si>
  <si>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</si>
  <si>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</si>
  <si>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</si>
  <si>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</si>
  <si>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</si>
  <si>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</si>
  <si>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</si>
  <si>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</si>
  <si>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</si>
  <si>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</si>
  <si>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</si>
  <si>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</si>
  <si>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</si>
  <si>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</si>
  <si>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</si>
  <si>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</si>
  <si>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</si>
  <si>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</si>
  <si>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</si>
  <si>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</si>
  <si>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</si>
  <si>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</si>
  <si>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</si>
  <si>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</si>
  <si>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</si>
  <si>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</si>
  <si>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</si>
  <si>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</si>
  <si>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</si>
  <si>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</si>
  <si>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</si>
  <si>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</si>
  <si>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</si>
  <si>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</si>
  <si>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</si>
  <si>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</si>
  <si>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</si>
  <si>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</si>
  <si>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</si>
  <si>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</si>
  <si>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</si>
  <si>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</si>
  <si>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</si>
  <si>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</si>
  <si>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</si>
  <si>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</si>
  <si>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</si>
  <si>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</si>
  <si>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</si>
  <si>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</si>
  <si>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</si>
  <si>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</si>
  <si>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</si>
  <si>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</si>
  <si>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</si>
  <si>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</si>
  <si>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</si>
  <si>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</si>
  <si>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</si>
  <si>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</si>
  <si>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</si>
  <si>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</si>
  <si>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</si>
  <si>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</si>
  <si>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</si>
  <si>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</si>
  <si>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</si>
  <si>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</si>
  <si>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</si>
  <si>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</si>
  <si>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</si>
  <si>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</si>
  <si>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</si>
  <si>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</si>
  <si>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</si>
  <si>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</si>
  <si>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</si>
  <si>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</si>
  <si>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</si>
  <si>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</si>
  <si>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</si>
  <si>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</si>
  <si>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</si>
  <si>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</si>
  <si>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</si>
  <si>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</si>
  <si>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</si>
  <si>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</si>
  <si>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</si>
  <si>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</si>
  <si>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</si>
  <si>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</si>
  <si>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</si>
  <si>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</si>
  <si>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</si>
  <si>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</si>
  <si>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</si>
  <si>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</si>
  <si>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</si>
  <si>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</si>
  <si>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</si>
  <si>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</si>
  <si>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</si>
  <si>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</si>
  <si>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</si>
  <si>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</si>
  <si>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</si>
  <si>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</si>
  <si>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</si>
  <si>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</si>
  <si>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</si>
  <si>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</si>
  <si>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</si>
  <si>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</si>
  <si>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</si>
  <si>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</si>
  <si>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</si>
  <si>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</si>
  <si>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</si>
  <si>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</si>
  <si>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</si>
  <si>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</si>
  <si>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</si>
  <si>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</si>
  <si>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</si>
  <si>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</si>
  <si>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</si>
  <si>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</si>
  <si>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</si>
  <si>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</si>
  <si>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</si>
  <si>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</si>
  <si>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</si>
  <si>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</si>
  <si>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</si>
  <si>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</si>
  <si>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</si>
  <si>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</si>
  <si>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</si>
  <si>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</si>
  <si>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</si>
  <si>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</si>
  <si>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</si>
  <si>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</si>
  <si>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</si>
  <si>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</si>
  <si>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</si>
  <si>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</si>
  <si>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</si>
  <si>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</si>
  <si>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</si>
  <si>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</si>
  <si>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</si>
  <si>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</si>
  <si>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</si>
  <si>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</si>
  <si>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</si>
  <si>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</si>
  <si>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</si>
  <si>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</si>
  <si>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</si>
  <si>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</si>
  <si>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</si>
  <si>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</si>
  <si>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</si>
  <si>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</si>
  <si>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</si>
  <si>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</si>
  <si>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</si>
  <si>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</si>
  <si>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</si>
  <si>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</si>
  <si>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</si>
  <si>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</si>
  <si>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</si>
  <si>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</si>
  <si>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</si>
  <si>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</si>
  <si>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</si>
  <si>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</si>
  <si>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</si>
  <si>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</si>
  <si>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</si>
  <si>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</si>
  <si>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</si>
  <si>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</si>
  <si>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</si>
  <si>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</si>
  <si>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</si>
  <si>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</si>
  <si>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</si>
  <si>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</si>
  <si>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</si>
  <si>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</si>
  <si>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</si>
  <si>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</si>
  <si>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</si>
  <si>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</si>
  <si>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</si>
  <si>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</si>
  <si>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</si>
  <si>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</si>
  <si>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</si>
  <si>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</si>
  <si>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</si>
  <si>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</si>
  <si>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</si>
  <si>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</si>
  <si>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</si>
  <si>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</si>
  <si>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</si>
  <si>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</si>
  <si>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</si>
  <si>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</si>
  <si>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</si>
  <si>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</si>
  <si>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</si>
  <si>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</si>
  <si>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</si>
  <si>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</si>
  <si>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</si>
  <si>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</si>
  <si>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</si>
  <si>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</si>
  <si>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</si>
  <si>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</si>
  <si>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</si>
  <si>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</si>
  <si>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</si>
  <si>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</si>
  <si>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</si>
  <si>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</si>
  <si>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</si>
  <si>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</si>
  <si>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</si>
  <si>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</si>
  <si>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</si>
  <si>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</si>
  <si>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</si>
  <si>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</si>
  <si>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</si>
  <si>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</si>
  <si>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</si>
  <si>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</si>
  <si>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</si>
  <si>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</si>
  <si>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</si>
  <si>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</si>
  <si>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</si>
  <si>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</si>
  <si>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</si>
  <si>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</si>
  <si>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</si>
  <si>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</si>
  <si>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</si>
  <si>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</si>
  <si>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</si>
  <si>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</si>
  <si>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</si>
  <si>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</si>
  <si>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</si>
  <si>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</si>
  <si>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</si>
  <si>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</si>
  <si>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</si>
  <si>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</si>
  <si>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</si>
  <si>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</si>
  <si>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</si>
  <si>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</si>
  <si>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</si>
  <si>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</si>
  <si>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</si>
  <si>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</si>
  <si>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</si>
  <si>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</si>
  <si>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</si>
  <si>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</si>
  <si>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</si>
  <si>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</si>
  <si>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</si>
  <si>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</si>
  <si>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</si>
  <si>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</si>
  <si>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</si>
  <si>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</si>
  <si>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</si>
  <si>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</si>
  <si>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</si>
  <si>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</si>
  <si>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</si>
  <si>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</si>
  <si>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</si>
  <si>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</si>
  <si>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</si>
  <si>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</si>
  <si>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</si>
  <si>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</si>
  <si>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</si>
  <si>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</si>
  <si>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</si>
  <si>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</si>
  <si>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</si>
  <si>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</si>
  <si>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</si>
  <si>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</si>
  <si>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</si>
  <si>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</si>
  <si>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</si>
  <si>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</si>
  <si>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</si>
  <si>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</si>
  <si>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</si>
  <si>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</si>
  <si>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</si>
  <si>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</si>
  <si>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</si>
  <si>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</si>
  <si>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</si>
  <si>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</si>
  <si>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</si>
  <si>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</si>
  <si>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</si>
  <si>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</si>
  <si>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</si>
  <si>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</si>
  <si>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</si>
  <si>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</si>
  <si>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</si>
  <si>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</si>
  <si>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</si>
  <si>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</si>
  <si>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</si>
  <si>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</si>
  <si>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</si>
  <si>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</si>
  <si>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</si>
  <si>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</si>
  <si>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</si>
  <si>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</si>
  <si>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</si>
  <si>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</si>
  <si>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</si>
  <si>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</si>
  <si>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</si>
  <si>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</si>
  <si>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</si>
  <si>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</si>
  <si>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</si>
  <si>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</si>
  <si>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</si>
  <si>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</si>
  <si>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</si>
  <si>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</si>
  <si>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</si>
  <si>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</si>
  <si>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</si>
  <si>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</si>
  <si>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</si>
  <si>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</si>
  <si>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</si>
  <si>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</si>
  <si>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</si>
  <si>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</si>
  <si>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</si>
  <si>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</si>
  <si>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</si>
  <si>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</si>
  <si>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</si>
  <si>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</si>
  <si>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</si>
  <si>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</si>
  <si>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</si>
  <si>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</si>
  <si>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</si>
  <si>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</si>
  <si>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</si>
  <si>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</si>
  <si>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</si>
  <si>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</si>
  <si>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</si>
  <si>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</si>
  <si>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</si>
  <si>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</si>
  <si>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</si>
  <si>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</si>
  <si>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</si>
  <si>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</si>
  <si>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</si>
  <si>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</si>
  <si>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</si>
  <si>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</si>
  <si>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</si>
  <si>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</si>
  <si>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</si>
  <si>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</si>
  <si>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</si>
  <si>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</si>
  <si>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</si>
  <si>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</si>
  <si>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</si>
  <si>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</si>
  <si>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</si>
  <si>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</si>
  <si>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</si>
  <si>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</si>
  <si>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</si>
  <si>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</si>
  <si>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</si>
  <si>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</si>
  <si>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</si>
  <si>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</si>
  <si>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</si>
  <si>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</si>
  <si>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</si>
  <si>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</si>
  <si>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</si>
  <si>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</si>
  <si>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</si>
  <si>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</si>
  <si>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</si>
  <si>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</si>
  <si>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</si>
  <si>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</si>
  <si>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</si>
  <si>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</si>
  <si>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</si>
  <si>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</si>
  <si>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</si>
  <si>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</si>
  <si>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</si>
  <si>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</si>
  <si>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</si>
  <si>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</si>
  <si>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</si>
  <si>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</si>
  <si>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</si>
  <si>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</si>
  <si>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</si>
  <si>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</si>
  <si>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</si>
  <si>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</si>
  <si>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</si>
  <si>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</si>
  <si>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</si>
  <si>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</si>
  <si>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</si>
  <si>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</si>
  <si>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</si>
  <si>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</si>
  <si>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</si>
  <si>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</si>
  <si>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</si>
  <si>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</si>
  <si>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</si>
  <si>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</si>
  <si>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</si>
  <si>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</si>
  <si>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</si>
  <si>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</si>
  <si>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</si>
  <si>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</si>
  <si>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</si>
  <si>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</si>
  <si>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</si>
  <si>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</si>
  <si>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</si>
  <si>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</si>
  <si>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</si>
  <si>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</si>
  <si>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</si>
  <si>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</si>
  <si>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</si>
  <si>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</si>
  <si>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</si>
  <si>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</si>
  <si>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</si>
  <si>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</si>
  <si>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</si>
  <si>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</si>
  <si>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</si>
  <si>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</si>
  <si>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</si>
  <si>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</si>
  <si>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</si>
  <si>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</si>
  <si>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</si>
  <si>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</si>
  <si>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</si>
  <si>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</si>
  <si>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</si>
  <si>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</si>
  <si>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</si>
  <si>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</si>
  <si>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</si>
  <si>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</si>
  <si>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</si>
  <si>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</si>
  <si>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</si>
  <si>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</si>
  <si>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</si>
  <si>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</si>
  <si>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</si>
  <si>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</si>
  <si>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</si>
  <si>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</si>
  <si>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</si>
  <si>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</si>
  <si>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</si>
  <si>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</si>
  <si>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</si>
  <si>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</si>
  <si>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</si>
  <si>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</si>
  <si>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</si>
  <si>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</si>
  <si>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</si>
  <si>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</si>
  <si>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</si>
  <si>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</si>
  <si>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</si>
  <si>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</si>
  <si>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</si>
  <si>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</si>
  <si>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</si>
  <si>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</si>
  <si>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</si>
  <si>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</si>
  <si>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</si>
  <si>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</si>
  <si>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</si>
  <si>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</si>
  <si>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</si>
  <si>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</si>
  <si>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</si>
  <si>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</si>
  <si>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</si>
  <si>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</si>
  <si>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</si>
  <si>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</si>
  <si>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</si>
  <si>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</si>
  <si>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</si>
  <si>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</si>
  <si>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</si>
  <si>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</si>
  <si>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</si>
  <si>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</si>
  <si>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</si>
  <si>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</si>
  <si>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</si>
  <si>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</si>
  <si>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</si>
  <si>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</si>
  <si>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</si>
  <si>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</si>
  <si>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</si>
  <si>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</si>
  <si>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</si>
  <si>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</si>
  <si>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</si>
  <si>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</si>
  <si>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</si>
  <si>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</si>
  <si>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</si>
  <si>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</si>
  <si>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</si>
  <si>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</si>
  <si>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</si>
  <si>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</si>
  <si>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</si>
  <si>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</si>
  <si>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</si>
  <si>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</si>
  <si>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</si>
  <si>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</si>
  <si>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</si>
  <si>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</si>
  <si>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</si>
  <si>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</si>
  <si>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</si>
  <si>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</si>
  <si>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</si>
  <si>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</si>
  <si>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</si>
  <si>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</si>
  <si>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</si>
  <si>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</si>
  <si>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</si>
  <si>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</si>
  <si>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</si>
  <si>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</si>
  <si>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</si>
  <si>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</si>
  <si>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</si>
  <si>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</si>
  <si>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</si>
  <si>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</si>
  <si>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</si>
  <si>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</si>
  <si>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</si>
  <si>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</si>
  <si>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</si>
  <si>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</si>
  <si>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</si>
  <si>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</si>
  <si>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</si>
  <si>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</si>
  <si>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</si>
  <si>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</si>
  <si>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</si>
  <si>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</si>
  <si>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</si>
  <si>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</si>
  <si>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</si>
  <si>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</si>
  <si>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</si>
  <si>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</si>
  <si>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</si>
  <si>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</si>
  <si>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</si>
  <si>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</si>
  <si>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</si>
  <si>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</si>
  <si>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</si>
  <si>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</si>
  <si>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</si>
  <si>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</si>
  <si>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</si>
  <si>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</si>
  <si>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</si>
  <si>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</si>
  <si>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</si>
  <si>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</si>
  <si>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</si>
  <si>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</si>
  <si>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</si>
  <si>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</si>
  <si>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</si>
  <si>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</si>
  <si>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</si>
  <si>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</si>
  <si>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</si>
  <si>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</si>
  <si>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</si>
  <si>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</si>
  <si>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</si>
  <si>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</si>
  <si>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</si>
  <si>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</si>
  <si>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</si>
  <si>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</si>
  <si>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</si>
  <si>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</si>
  <si>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</si>
  <si>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</si>
  <si>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</si>
  <si>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</si>
  <si>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</si>
  <si>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</si>
  <si>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</si>
  <si>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</si>
  <si>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</si>
  <si>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</si>
  <si>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</si>
  <si>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</si>
  <si>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</si>
  <si>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</si>
  <si>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</si>
  <si>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</si>
  <si>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</si>
  <si>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</si>
  <si>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</si>
  <si>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</si>
  <si>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</si>
  <si>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</si>
  <si>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</si>
  <si>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</si>
  <si>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</si>
  <si>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</si>
  <si>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</si>
  <si>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</si>
  <si>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</si>
  <si>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</si>
  <si>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</si>
  <si>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</si>
  <si>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</si>
  <si>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</si>
  <si>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</si>
  <si>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</si>
  <si>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</si>
  <si>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</si>
  <si>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</si>
  <si>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</si>
  <si>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</si>
  <si>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</si>
  <si>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</si>
  <si>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</si>
  <si>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</si>
  <si>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</si>
  <si>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</si>
  <si>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</si>
  <si>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</si>
  <si>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</si>
  <si>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</si>
  <si>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</si>
  <si>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</si>
  <si>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</si>
  <si>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</si>
  <si>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</si>
  <si>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</si>
  <si>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</si>
  <si>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</si>
  <si>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</si>
  <si>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</si>
  <si>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</si>
  <si>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</si>
  <si>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</si>
  <si>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</si>
  <si>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</si>
  <si>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</si>
  <si>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</si>
  <si>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</si>
  <si>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</si>
  <si>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</si>
  <si>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</si>
  <si>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</si>
  <si>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</si>
  <si>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</si>
  <si>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</si>
  <si>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</si>
  <si>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</si>
  <si>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</si>
  <si>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</si>
  <si>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</si>
  <si>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</si>
  <si>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</si>
  <si>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</si>
  <si>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</si>
  <si>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</si>
  <si>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</si>
  <si>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</si>
  <si>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</si>
  <si>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</si>
  <si>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</si>
  <si>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</si>
  <si>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</si>
  <si>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</si>
  <si>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</si>
  <si>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</si>
  <si>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</si>
  <si>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</si>
  <si>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</si>
  <si>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</si>
  <si>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</si>
  <si>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</si>
  <si>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</si>
  <si>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</si>
  <si>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</si>
  <si>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</si>
  <si>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</si>
  <si>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</si>
  <si>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</si>
  <si>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</si>
  <si>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</si>
  <si>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</si>
  <si>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</si>
  <si>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</si>
  <si>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</si>
  <si>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</si>
  <si>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</si>
  <si>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</si>
  <si>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</si>
  <si>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</si>
  <si>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</si>
  <si>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</si>
  <si>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</si>
  <si>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</si>
  <si>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</si>
  <si>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</si>
  <si>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</si>
  <si>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</si>
  <si>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</si>
  <si>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</si>
  <si>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</si>
  <si>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</si>
  <si>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</si>
  <si>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</si>
  <si>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</si>
  <si>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</si>
  <si>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</si>
  <si>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</si>
  <si>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</si>
  <si>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</si>
  <si>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</si>
  <si>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</si>
  <si>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</si>
  <si>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</si>
  <si>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</si>
  <si>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</si>
  <si>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</si>
  <si>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</si>
  <si>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</si>
  <si>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</si>
  <si>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</si>
  <si>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</si>
  <si>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</si>
  <si>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</si>
  <si>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</si>
  <si>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</si>
  <si>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</si>
  <si>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</si>
  <si>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</si>
  <si>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</si>
  <si>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</si>
  <si>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</si>
  <si>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</si>
  <si>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</si>
  <si>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</si>
  <si>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</si>
  <si>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</si>
  <si>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</si>
  <si>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</si>
  <si>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</si>
  <si>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</si>
  <si>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</si>
  <si>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</si>
  <si>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</si>
  <si>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</si>
  <si>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</si>
  <si>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</si>
  <si>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</si>
  <si>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</si>
  <si>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</si>
  <si>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</si>
  <si>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</si>
  <si>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</si>
  <si>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</si>
  <si>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</si>
  <si>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</si>
  <si>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</si>
  <si>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</si>
  <si>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</si>
  <si>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</si>
  <si>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</si>
  <si>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</si>
  <si>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</si>
  <si>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</si>
  <si>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</si>
  <si>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</si>
  <si>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</si>
  <si>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</si>
  <si>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</si>
  <si>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</si>
  <si>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</si>
  <si>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</si>
  <si>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</si>
  <si>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</si>
  <si>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</si>
  <si>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</si>
  <si>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</si>
  <si>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</si>
  <si>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</si>
  <si>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</si>
  <si>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</si>
  <si>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</si>
  <si>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</si>
  <si>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</si>
  <si>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</si>
  <si>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</si>
  <si>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</si>
  <si>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</si>
  <si>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</si>
  <si>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</si>
  <si>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</si>
  <si>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</si>
  <si>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</si>
  <si>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</si>
  <si>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</si>
  <si>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</si>
  <si>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</si>
  <si>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</si>
  <si>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</si>
  <si>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</si>
  <si>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</si>
  <si>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</si>
  <si>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</si>
  <si>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</si>
  <si>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</si>
  <si>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</si>
  <si>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</si>
  <si>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</si>
  <si>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</si>
  <si>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</si>
  <si>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</si>
  <si>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</si>
  <si>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</si>
  <si>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</si>
  <si>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</si>
  <si>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</si>
  <si>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</si>
  <si>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</si>
  <si>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</si>
  <si>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</si>
  <si>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</si>
  <si>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</si>
  <si>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</si>
  <si>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</si>
  <si>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</si>
  <si>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</si>
  <si>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</si>
  <si>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</si>
  <si>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</si>
  <si>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</si>
  <si>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</si>
  <si>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</si>
  <si>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</si>
  <si>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</si>
  <si>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</si>
  <si>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</si>
  <si>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</si>
  <si>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</si>
  <si>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</si>
  <si>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</si>
  <si>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</si>
  <si>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</si>
  <si>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</si>
  <si>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</si>
  <si>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</si>
  <si>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</si>
  <si>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</si>
  <si>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</si>
  <si>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</si>
  <si>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</si>
  <si>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</si>
  <si>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</si>
  <si>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</si>
  <si>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</si>
  <si>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</si>
  <si>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</si>
  <si>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</si>
  <si>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</si>
  <si>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</si>
  <si>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</si>
  <si>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</si>
  <si>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</si>
  <si>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</si>
  <si>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</si>
  <si>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</si>
  <si>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</si>
  <si>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</si>
  <si>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</si>
  <si>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</si>
  <si>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</si>
  <si>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</si>
  <si>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</si>
  <si>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</si>
  <si>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</si>
  <si>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</si>
  <si>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</si>
  <si>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</si>
  <si>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</si>
  <si>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</si>
  <si>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</si>
  <si>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</si>
  <si>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</si>
  <si>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</si>
  <si>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</si>
  <si>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</si>
  <si>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</si>
  <si>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</si>
  <si>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</si>
  <si>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</si>
  <si>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</si>
  <si>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</si>
  <si>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</si>
  <si>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</si>
  <si>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</si>
  <si>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</si>
  <si>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</si>
  <si>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</si>
  <si>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</si>
  <si>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</si>
  <si>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</si>
  <si>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</si>
  <si>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</si>
  <si>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</si>
  <si>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</si>
  <si>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</si>
  <si>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</si>
  <si>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</si>
  <si>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</si>
  <si>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</si>
  <si>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</si>
  <si>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</si>
  <si>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</si>
  <si>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</si>
  <si>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</si>
  <si>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</si>
  <si>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</si>
  <si>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</si>
  <si>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</si>
  <si>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</si>
  <si>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</si>
  <si>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</si>
  <si>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</si>
  <si>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</si>
  <si>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</si>
  <si>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</si>
  <si>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</si>
  <si>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</si>
  <si>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</si>
  <si>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</si>
  <si>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</si>
  <si>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</si>
  <si>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</si>
  <si>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</si>
  <si>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</si>
  <si>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</si>
  <si>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</si>
  <si>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</si>
  <si>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</si>
  <si>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</si>
  <si>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</si>
  <si>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</si>
  <si>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</si>
  <si>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</si>
  <si>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</si>
  <si>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</si>
  <si>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</si>
  <si>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</si>
  <si>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</si>
  <si>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</si>
  <si>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</si>
  <si>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</si>
  <si>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</si>
  <si>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</si>
  <si>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</si>
  <si>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</si>
  <si>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</si>
  <si>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</si>
  <si>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</si>
  <si>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</si>
  <si>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</si>
  <si>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</si>
  <si>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</si>
  <si>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</si>
  <si>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</si>
  <si>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</si>
  <si>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</si>
  <si>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</si>
  <si>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</si>
  <si>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</si>
  <si>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</si>
  <si>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</si>
  <si>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</si>
  <si>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</si>
  <si>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</si>
  <si>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</si>
  <si>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</si>
  <si>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</si>
  <si>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</si>
  <si>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</si>
  <si>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</si>
  <si>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</si>
  <si>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</si>
  <si>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</si>
  <si>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</si>
  <si>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</si>
  <si>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</si>
  <si>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</si>
  <si>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</si>
  <si>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</si>
  <si>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</si>
  <si>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</si>
  <si>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</si>
  <si>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</si>
  <si>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</si>
  <si>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</si>
  <si>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</si>
  <si>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</si>
  <si>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</si>
  <si>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</si>
  <si>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</si>
  <si>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</si>
  <si>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</si>
  <si>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</si>
  <si>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</si>
  <si>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</si>
  <si>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</si>
  <si>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</si>
  <si>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</si>
  <si>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</si>
  <si>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</si>
  <si>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</si>
  <si>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</si>
  <si>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</si>
  <si>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</si>
  <si>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</si>
  <si>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</si>
  <si>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</si>
  <si>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</si>
  <si>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</si>
  <si>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</si>
  <si>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</si>
  <si>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</si>
  <si>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</si>
  <si>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</si>
  <si>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</si>
  <si>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</si>
  <si>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</si>
  <si>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</si>
  <si>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</si>
  <si>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</si>
  <si>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</si>
  <si>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</si>
  <si>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</si>
  <si>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</si>
  <si>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</si>
  <si>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</si>
  <si>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</si>
  <si>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</si>
  <si>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</si>
  <si>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</si>
  <si>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</si>
  <si>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</si>
  <si>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</si>
  <si>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</si>
  <si>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</si>
  <si>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</si>
  <si>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</si>
  <si>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</si>
  <si>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</si>
  <si>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</si>
  <si>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</si>
  <si>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</si>
  <si>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</si>
  <si>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</si>
  <si>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</si>
  <si>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</si>
  <si>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</si>
  <si>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</si>
  <si>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</si>
  <si>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</si>
  <si>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</si>
  <si>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</si>
  <si>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</si>
  <si>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</si>
  <si>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</si>
  <si>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</si>
  <si>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</si>
  <si>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</si>
  <si>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</si>
  <si>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</si>
  <si>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</si>
  <si>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</si>
  <si>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</si>
  <si>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</si>
  <si>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</si>
  <si>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</si>
  <si>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</si>
  <si>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</si>
  <si>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</si>
  <si>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</si>
  <si>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</si>
  <si>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</si>
  <si>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</si>
  <si>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</si>
  <si>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</si>
  <si>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</si>
  <si>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</si>
  <si>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</si>
  <si>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</si>
  <si>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</si>
  <si>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</si>
  <si>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</si>
  <si>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</si>
  <si>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</si>
  <si>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</si>
  <si>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</si>
  <si>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</si>
  <si>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</si>
  <si>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</si>
  <si>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</si>
  <si>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</si>
  <si>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</si>
  <si>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</si>
  <si>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</si>
  <si>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</si>
  <si>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</si>
  <si>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</si>
  <si>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</si>
  <si>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</si>
  <si>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</si>
  <si>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</si>
  <si>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</si>
  <si>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</si>
  <si>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</si>
  <si>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</si>
  <si>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</si>
  <si>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</si>
  <si>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</si>
  <si>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</si>
  <si>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</si>
  <si>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</si>
  <si>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</si>
  <si>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</si>
  <si>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</si>
  <si>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</si>
  <si>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</si>
  <si>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</si>
  <si>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</si>
  <si>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</si>
  <si>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</si>
  <si>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</si>
  <si>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</si>
  <si>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</si>
  <si>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</si>
  <si>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</si>
  <si>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</si>
  <si>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</si>
  <si>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</si>
  <si>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</si>
  <si>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</si>
  <si>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</si>
  <si>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</si>
  <si>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</si>
  <si>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</si>
  <si>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</si>
  <si>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</si>
  <si>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</si>
  <si>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</si>
  <si>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</si>
  <si>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</si>
  <si>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</si>
  <si>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</si>
  <si>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</si>
  <si>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</si>
  <si>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</si>
  <si>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</si>
  <si>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</si>
  <si>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</si>
  <si>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</si>
  <si>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</si>
  <si>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</si>
  <si>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</si>
  <si>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</si>
  <si>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</si>
  <si>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</si>
  <si>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</si>
  <si>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</si>
  <si>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</si>
  <si>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</si>
  <si>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</si>
  <si>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</si>
  <si>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</si>
  <si>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</si>
  <si>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</si>
  <si>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</si>
  <si>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</si>
  <si>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</si>
  <si>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</si>
  <si>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</si>
  <si>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</si>
  <si>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</si>
  <si>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</si>
  <si>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</si>
  <si>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</si>
  <si>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</si>
  <si>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</si>
  <si>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</si>
  <si>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</si>
  <si>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</si>
  <si>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</si>
  <si>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</si>
  <si>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</si>
  <si>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</si>
  <si>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</si>
  <si>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</si>
  <si>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</si>
  <si>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</si>
  <si>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</si>
  <si>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</si>
  <si>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</si>
  <si>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</si>
  <si>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</si>
  <si>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</si>
  <si>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</si>
  <si>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</si>
  <si>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</si>
  <si>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</si>
  <si>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</si>
  <si>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</si>
  <si>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</si>
  <si>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</si>
  <si>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</si>
  <si>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</si>
  <si>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</si>
  <si>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</si>
  <si>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</si>
  <si>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</si>
  <si>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</si>
  <si>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</si>
  <si>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</si>
  <si>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</si>
  <si>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</si>
  <si>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</si>
  <si>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</si>
  <si>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</si>
  <si>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</si>
  <si>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</si>
  <si>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</si>
  <si>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</si>
  <si>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</si>
  <si>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</si>
  <si>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</si>
  <si>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</si>
  <si>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</si>
  <si>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</si>
  <si>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</si>
  <si>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</si>
  <si>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</si>
  <si>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</si>
  <si>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</si>
  <si>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</si>
  <si>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</si>
  <si>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</si>
  <si>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</si>
  <si>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</si>
  <si>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</si>
  <si>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</si>
  <si>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</si>
  <si>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</si>
  <si>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</si>
  <si>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</si>
  <si>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</si>
  <si>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</si>
  <si>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</si>
  <si>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</si>
  <si>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</si>
  <si>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</si>
  <si>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</si>
  <si>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</si>
  <si>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</si>
  <si>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</si>
  <si>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</si>
  <si>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</si>
  <si>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</si>
  <si>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</si>
  <si>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</si>
  <si>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</si>
  <si>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</si>
  <si>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</si>
  <si>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</si>
  <si>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</si>
  <si>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</si>
  <si>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</si>
  <si>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</si>
  <si>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</si>
  <si>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</si>
  <si>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</si>
  <si>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</si>
  <si>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</si>
  <si>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</si>
  <si>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</si>
  <si>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</si>
  <si>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</si>
  <si>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</si>
  <si>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</si>
  <si>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</si>
  <si>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</si>
  <si>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</si>
  <si>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</si>
  <si>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</si>
  <si>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</si>
  <si>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</si>
  <si>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</si>
  <si>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</si>
  <si>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</si>
  <si>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</si>
  <si>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</si>
  <si>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</si>
  <si>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</si>
  <si>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</si>
  <si>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</si>
  <si>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</si>
  <si>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</si>
  <si>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</si>
  <si>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</si>
  <si>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</si>
  <si>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</si>
  <si>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</si>
  <si>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</si>
  <si>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</si>
  <si>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</si>
  <si>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</si>
  <si>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</si>
  <si>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</si>
  <si>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</si>
  <si>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</si>
  <si>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</si>
  <si>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</si>
  <si>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</si>
  <si>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</si>
  <si>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</si>
  <si>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</si>
  <si>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</si>
  <si>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</si>
  <si>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</si>
  <si>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</si>
  <si>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</si>
  <si>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</si>
  <si>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</si>
  <si>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</si>
  <si>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</si>
  <si>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</si>
  <si>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</si>
  <si>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</si>
  <si>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</si>
  <si>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</si>
  <si>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</si>
  <si>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</si>
  <si>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</si>
  <si>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</si>
  <si>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</si>
  <si>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</si>
  <si>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</si>
  <si>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</si>
  <si>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</si>
  <si>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</si>
  <si>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</si>
  <si>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</si>
  <si>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</si>
  <si>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</si>
  <si>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</si>
  <si>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</si>
  <si>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</si>
  <si>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</si>
  <si>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</si>
  <si>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</si>
  <si>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</si>
  <si>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</si>
  <si>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</si>
  <si>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</si>
  <si>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</si>
  <si>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</si>
  <si>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</si>
  <si>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</si>
  <si>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</si>
  <si>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</si>
  <si>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</si>
  <si>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</si>
  <si>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</si>
  <si>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</si>
  <si>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</si>
  <si>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</si>
  <si>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</si>
  <si>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</si>
  <si>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</si>
  <si>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</si>
  <si>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</si>
  <si>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</si>
  <si>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</si>
  <si>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</si>
  <si>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</si>
  <si>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</si>
  <si>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</si>
  <si>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</si>
  <si>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</si>
  <si>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</si>
  <si>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</si>
  <si>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</si>
  <si>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</si>
  <si>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</si>
  <si>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</si>
  <si>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</si>
  <si>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</si>
  <si>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</si>
  <si>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</si>
  <si>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</si>
  <si>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</si>
  <si>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</si>
  <si>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</si>
  <si>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</si>
  <si>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</si>
  <si>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</si>
  <si>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</si>
  <si>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</si>
  <si>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</si>
  <si>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</si>
  <si>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</si>
  <si>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</si>
  <si>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</si>
  <si>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</si>
  <si>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</si>
  <si>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</si>
  <si>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</si>
  <si>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</si>
  <si>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</si>
  <si>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</si>
  <si>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</si>
  <si>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</si>
  <si>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</si>
  <si>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</si>
  <si>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</si>
  <si>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</si>
  <si>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</si>
  <si>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</si>
  <si>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</si>
  <si>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</si>
  <si>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</si>
  <si>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</si>
  <si>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</si>
  <si>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</si>
  <si>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</si>
  <si>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</si>
  <si>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</si>
  <si>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</si>
  <si>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</si>
  <si>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</si>
  <si>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</si>
  <si>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</si>
  <si>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</si>
  <si>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</si>
  <si>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</si>
  <si>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</si>
  <si>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</si>
  <si>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</si>
  <si>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</si>
  <si>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</si>
  <si>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</si>
  <si>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</si>
  <si>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</si>
  <si>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</si>
  <si>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</si>
  <si>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</si>
  <si>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</si>
  <si>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</si>
  <si>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</si>
  <si>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</si>
  <si>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</si>
  <si>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</si>
  <si>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</si>
  <si>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</si>
  <si>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</si>
  <si>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</si>
  <si>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</si>
  <si>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</si>
  <si>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</si>
  <si>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</si>
  <si>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</si>
  <si>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</si>
  <si>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</si>
  <si>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</si>
  <si>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</si>
  <si>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</si>
  <si>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</si>
  <si>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</si>
  <si>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</si>
  <si>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</si>
  <si>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</si>
  <si>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</si>
  <si>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</si>
  <si>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</si>
  <si>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</si>
  <si>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</si>
  <si>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</si>
  <si>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</si>
  <si>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</si>
  <si>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</si>
  <si>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</si>
  <si>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</si>
  <si>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</si>
  <si>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</si>
  <si>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</si>
  <si>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</si>
  <si>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</si>
  <si>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</si>
  <si>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</si>
  <si>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</si>
  <si>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</si>
  <si>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</si>
  <si>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</si>
  <si>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</si>
  <si>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</si>
  <si>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</si>
  <si>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</si>
  <si>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</si>
  <si>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</si>
  <si>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</si>
  <si>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</si>
  <si>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</si>
  <si>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</si>
  <si>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</si>
  <si>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</si>
  <si>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</si>
  <si>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</si>
  <si>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</si>
  <si>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</si>
  <si>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</si>
  <si>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</si>
  <si>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</si>
  <si>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</si>
  <si>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</si>
  <si>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</si>
  <si>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</si>
  <si>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</si>
  <si>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</si>
  <si>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</si>
  <si>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</si>
  <si>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</si>
  <si>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</si>
  <si>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</si>
  <si>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</si>
  <si>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</si>
  <si>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</si>
  <si>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</si>
  <si>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</si>
  <si>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</si>
  <si>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</si>
  <si>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</si>
  <si>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</si>
  <si>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</si>
  <si>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</si>
  <si>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</si>
  <si>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</si>
  <si>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</si>
  <si>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</si>
  <si>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</si>
  <si>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</si>
  <si>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</si>
  <si>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</si>
  <si>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</si>
  <si>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</si>
  <si>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</si>
  <si>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</si>
  <si>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</si>
  <si>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</si>
  <si>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</si>
  <si>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</si>
  <si>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</si>
  <si>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</si>
  <si>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</si>
  <si>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</si>
  <si>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</si>
  <si>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</si>
  <si>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</si>
  <si>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</si>
  <si>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</si>
  <si>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</si>
  <si>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</si>
  <si>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</si>
  <si>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</si>
  <si>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</si>
  <si>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</si>
  <si>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</si>
  <si>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</si>
  <si>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</si>
  <si>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</si>
  <si>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</si>
  <si>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</si>
  <si>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</si>
  <si>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</si>
  <si>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</si>
  <si>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</si>
  <si>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</si>
  <si>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</si>
  <si>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</si>
  <si>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</si>
  <si>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</si>
  <si>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</si>
  <si>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</si>
  <si>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</si>
  <si>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</si>
  <si>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</si>
  <si>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</si>
  <si>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</si>
  <si>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</si>
  <si>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</si>
  <si>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</si>
  <si>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</si>
  <si>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</si>
  <si>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</si>
  <si>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</si>
  <si>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</si>
  <si>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</si>
  <si>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</si>
  <si>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</si>
  <si>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</si>
  <si>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</si>
  <si>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</si>
  <si>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</si>
  <si>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</si>
  <si>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</si>
  <si>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</si>
  <si>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</si>
  <si>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</si>
  <si>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</si>
  <si>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</si>
  <si>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</si>
  <si>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</si>
  <si>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</si>
  <si>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</si>
  <si>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</si>
  <si>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</si>
  <si>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</si>
  <si>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</si>
  <si>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</si>
  <si>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</si>
  <si>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</si>
  <si>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</si>
  <si>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</si>
  <si>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</si>
  <si>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</si>
  <si>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</si>
  <si>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</si>
  <si>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</si>
  <si>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</si>
  <si>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</si>
  <si>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</si>
  <si>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</si>
  <si>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</si>
  <si>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</si>
  <si>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</si>
  <si>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</si>
  <si>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</si>
  <si>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</si>
  <si>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</si>
  <si>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</si>
  <si>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</si>
  <si>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</si>
  <si>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</si>
  <si>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</si>
  <si>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</si>
  <si>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</si>
  <si>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</si>
  <si>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</si>
  <si>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</si>
  <si>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</si>
  <si>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</si>
  <si>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</si>
  <si>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</si>
  <si>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</si>
  <si>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</si>
  <si>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</si>
  <si>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</si>
  <si>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</si>
  <si>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</si>
  <si>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</si>
  <si>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</si>
  <si>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</si>
  <si>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</si>
  <si>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</si>
  <si>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</si>
  <si>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</si>
  <si>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</si>
  <si>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</si>
  <si>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</si>
  <si>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</si>
  <si>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</si>
  <si>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</si>
  <si>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</si>
  <si>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</si>
  <si>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</si>
  <si>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</si>
  <si>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</si>
  <si>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</si>
  <si>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</si>
  <si>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</si>
  <si>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</si>
  <si>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</si>
  <si>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</si>
  <si>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</si>
  <si>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</si>
  <si>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</si>
  <si>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</si>
  <si>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</si>
  <si>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</si>
  <si>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</si>
  <si>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</si>
  <si>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</si>
  <si>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</si>
  <si>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</si>
  <si>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</si>
  <si>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</si>
  <si>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</si>
  <si>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</si>
  <si>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</si>
  <si>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</si>
  <si>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</si>
  <si>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</si>
  <si>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</si>
  <si>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</si>
  <si>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</si>
  <si>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</si>
  <si>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</si>
  <si>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</si>
  <si>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</si>
  <si>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</si>
  <si>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</si>
  <si>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</si>
  <si>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</si>
  <si>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</si>
  <si>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</si>
  <si>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</si>
  <si>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</si>
  <si>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</si>
  <si>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</si>
  <si>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</si>
  <si>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</si>
  <si>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</si>
  <si>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</si>
  <si>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</si>
  <si>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</si>
  <si>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</si>
  <si>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</si>
  <si>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</si>
  <si>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</si>
  <si>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</si>
  <si>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</si>
  <si>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</si>
  <si>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</si>
  <si>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</si>
  <si>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</si>
  <si>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</si>
  <si>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</si>
  <si>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</si>
  <si>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</si>
  <si>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</si>
  <si>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</si>
  <si>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</si>
  <si>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</si>
  <si>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</si>
  <si>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</si>
  <si>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</si>
  <si>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</si>
  <si>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</si>
  <si>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</si>
  <si>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</si>
  <si>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</si>
  <si>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</si>
  <si>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</si>
  <si>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</si>
  <si>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</si>
  <si>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</si>
  <si>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</si>
  <si>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</si>
  <si>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</si>
  <si>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</si>
  <si>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</si>
  <si>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</si>
  <si>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</si>
  <si>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</si>
  <si>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</si>
  <si>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</si>
  <si>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</si>
  <si>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</si>
  <si>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</si>
  <si>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</si>
  <si>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</si>
  <si>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</si>
  <si>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</si>
  <si>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</si>
  <si>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</si>
  <si>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</si>
  <si>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</si>
  <si>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</si>
  <si>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</si>
  <si>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</si>
  <si>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</si>
  <si>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</si>
  <si>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</si>
  <si>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</si>
  <si>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</si>
  <si>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</si>
  <si>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</si>
  <si>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</si>
  <si>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</si>
  <si>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</si>
  <si>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</si>
  <si>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</si>
  <si>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</si>
  <si>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</si>
  <si>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</si>
  <si>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</si>
  <si>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</si>
  <si>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</si>
  <si>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</si>
  <si>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</si>
  <si>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</si>
  <si>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</si>
  <si>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</si>
  <si>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</si>
  <si>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</si>
  <si>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</si>
  <si>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</si>
  <si>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</si>
  <si>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</si>
  <si>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</si>
  <si>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</si>
  <si>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</si>
  <si>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</si>
  <si>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</si>
  <si>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</si>
  <si>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</si>
  <si>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</si>
  <si>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</si>
  <si>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</si>
  <si>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</si>
  <si>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</si>
  <si>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</si>
  <si>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</si>
  <si>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</si>
  <si>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</si>
  <si>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</si>
  <si>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</si>
  <si>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</si>
  <si>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</si>
  <si>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</si>
  <si>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</si>
  <si>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</si>
  <si>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</si>
  <si>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</si>
  <si>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</si>
  <si>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</si>
  <si>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</si>
  <si>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</si>
  <si>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</si>
  <si>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</si>
  <si>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</si>
  <si>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</si>
  <si>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</si>
  <si>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</si>
  <si>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</si>
  <si>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</si>
  <si>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</si>
  <si>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</si>
  <si>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</si>
  <si>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</si>
  <si>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</si>
  <si>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</si>
  <si>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</si>
  <si>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</si>
  <si>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</si>
  <si>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</si>
  <si>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</si>
  <si>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</si>
  <si>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</si>
  <si>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</si>
  <si>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</si>
  <si>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</si>
  <si>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</si>
  <si>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</si>
  <si>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</si>
  <si>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</si>
  <si>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</si>
  <si>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</si>
  <si>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</si>
  <si>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</si>
  <si>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</si>
  <si>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</si>
  <si>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</si>
  <si>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</si>
  <si>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</si>
  <si>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</si>
  <si>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</si>
  <si>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</si>
  <si>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</si>
  <si>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</si>
  <si>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</si>
  <si>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</si>
  <si>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</si>
  <si>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</si>
  <si>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</si>
  <si>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</si>
  <si>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</si>
  <si>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</si>
  <si>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</si>
  <si>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</si>
  <si>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</si>
  <si>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</si>
  <si>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</si>
  <si>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</si>
  <si>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</si>
  <si>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</si>
  <si>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</si>
  <si>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</si>
  <si>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</si>
  <si>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</si>
  <si>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</si>
  <si>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</si>
  <si>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</si>
  <si>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</si>
  <si>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</si>
  <si>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</si>
  <si>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</si>
  <si>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</si>
  <si>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</si>
  <si>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</si>
  <si>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</si>
  <si>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</si>
  <si>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</si>
  <si>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</si>
  <si>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</si>
  <si>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</si>
  <si>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</si>
  <si>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</si>
  <si>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</si>
  <si>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</si>
  <si>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</si>
  <si>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</si>
  <si>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</si>
  <si>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</si>
  <si>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</si>
  <si>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</si>
  <si>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</si>
  <si>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</si>
  <si>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</si>
  <si>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</si>
  <si>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</si>
  <si>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</si>
  <si>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</si>
  <si>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</si>
  <si>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</si>
  <si>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</si>
  <si>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</si>
  <si>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</si>
  <si>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</si>
  <si>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</si>
  <si>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</si>
  <si>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</si>
  <si>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</si>
  <si>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</si>
  <si>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</si>
  <si>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</si>
  <si>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</si>
  <si>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</si>
  <si>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</si>
  <si>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</si>
  <si>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</si>
  <si>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</si>
  <si>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</si>
  <si>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</si>
  <si>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</si>
  <si>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</si>
  <si>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</si>
  <si>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</si>
  <si>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</si>
  <si>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</si>
  <si>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</si>
  <si>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</si>
  <si>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</si>
  <si>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</si>
  <si>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</si>
  <si>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</si>
  <si>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</si>
  <si>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</si>
  <si>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</si>
  <si>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</si>
  <si>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</si>
  <si>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</si>
  <si>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</si>
  <si>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</si>
  <si>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</si>
  <si>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</si>
  <si>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</si>
  <si>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</si>
  <si>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</si>
  <si>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</si>
  <si>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</si>
  <si>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</si>
  <si>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</si>
  <si>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</si>
  <si>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</si>
  <si>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</si>
  <si>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</si>
  <si>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</si>
  <si>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</si>
  <si>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</si>
  <si>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</si>
  <si>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</si>
  <si>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</si>
  <si>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</si>
  <si>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</si>
  <si>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</si>
  <si>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</si>
  <si>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</si>
  <si>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</si>
  <si>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</si>
  <si>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</si>
  <si>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</si>
  <si>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</si>
  <si>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</si>
  <si>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</si>
  <si>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</si>
  <si>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</si>
  <si>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</si>
  <si>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</si>
  <si>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</si>
  <si>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</si>
  <si>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</si>
  <si>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</si>
  <si>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</si>
  <si>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</si>
  <si>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</si>
  <si>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</si>
  <si>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</si>
  <si>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</si>
  <si>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</si>
  <si>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</si>
  <si>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</si>
  <si>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</si>
  <si>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</si>
  <si>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</si>
  <si>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</si>
  <si>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</si>
  <si>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</si>
  <si>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</si>
  <si>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</si>
  <si>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</si>
  <si>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</si>
  <si>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</si>
  <si>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</si>
  <si>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</si>
  <si>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</si>
  <si>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</si>
  <si>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</si>
  <si>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</si>
  <si>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</si>
  <si>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</si>
  <si>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</si>
  <si>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</si>
  <si>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</si>
  <si>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</si>
  <si>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</si>
  <si>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</si>
  <si>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</si>
  <si>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</si>
  <si>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</si>
  <si>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</si>
  <si>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</si>
  <si>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</si>
  <si>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</si>
  <si>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</si>
  <si>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</si>
  <si>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</si>
  <si>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</si>
  <si>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</si>
  <si>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</si>
  <si>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</si>
  <si>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</si>
  <si>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</si>
  <si>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</si>
  <si>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</si>
  <si>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</si>
  <si>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</si>
  <si>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</si>
  <si>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</si>
  <si>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</si>
  <si>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</si>
  <si>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</si>
  <si>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</si>
  <si>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</si>
  <si>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</si>
  <si>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</si>
  <si>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</si>
  <si>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</si>
  <si>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</si>
  <si>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</si>
  <si>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</si>
  <si>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</si>
  <si>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</si>
  <si>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</si>
  <si>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</si>
  <si>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</si>
  <si>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</si>
  <si>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</si>
  <si>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</si>
  <si>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</si>
  <si>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</si>
  <si>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</si>
  <si>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</si>
  <si>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</si>
  <si>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</si>
  <si>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</si>
  <si>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</si>
  <si>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</si>
  <si>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</si>
  <si>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</si>
  <si>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</si>
  <si>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</si>
  <si>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</si>
  <si>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</si>
  <si>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</si>
  <si>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</si>
  <si>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</si>
  <si>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</si>
  <si>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</si>
  <si>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</si>
  <si>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</si>
  <si>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</si>
  <si>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</si>
  <si>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</si>
  <si>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</si>
  <si>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</si>
  <si>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</si>
  <si>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</si>
  <si>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</si>
  <si>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</si>
  <si>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</si>
  <si>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</si>
  <si>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</si>
  <si>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</si>
  <si>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</si>
  <si>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</si>
  <si>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</si>
  <si>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</si>
  <si>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</si>
  <si>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</si>
  <si>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</si>
  <si>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</si>
  <si>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</si>
  <si>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</si>
  <si>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</si>
  <si>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</si>
  <si>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</si>
  <si>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</si>
  <si>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</si>
  <si>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</si>
  <si>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</si>
  <si>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</si>
  <si>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</si>
  <si>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</si>
  <si>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</si>
  <si>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</si>
  <si>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</si>
  <si>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</si>
  <si>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</si>
  <si>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</si>
  <si>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</si>
  <si>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</si>
  <si>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</si>
  <si>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</si>
  <si>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</si>
  <si>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</si>
  <si>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</si>
  <si>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</si>
  <si>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</si>
  <si>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</si>
  <si>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</si>
  <si>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</si>
  <si>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</si>
  <si>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</si>
  <si>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</si>
  <si>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</si>
  <si>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</si>
  <si>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</si>
  <si>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</si>
  <si>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</si>
  <si>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</si>
  <si>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</si>
  <si>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</si>
  <si>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</si>
  <si>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</si>
  <si>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</si>
  <si>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</si>
  <si>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</si>
  <si>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</si>
  <si>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</si>
  <si>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</si>
  <si>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</si>
  <si>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</si>
  <si>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</si>
  <si>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</si>
  <si>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</si>
  <si>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</si>
  <si>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</si>
  <si>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</si>
  <si>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</si>
  <si>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</si>
  <si>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</si>
  <si>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</si>
  <si>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</si>
  <si>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</si>
  <si>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</si>
  <si>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</si>
  <si>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</si>
  <si>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</si>
  <si>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</si>
  <si>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</si>
  <si>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</si>
  <si>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</si>
  <si>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</si>
  <si>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</si>
  <si>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</si>
  <si>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</si>
  <si>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</si>
  <si>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</si>
  <si>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</si>
  <si>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</si>
  <si>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</si>
  <si>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</si>
  <si>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</si>
  <si>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</si>
  <si>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</si>
  <si>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</si>
  <si>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</si>
  <si>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</si>
  <si>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</si>
  <si>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</si>
  <si>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</si>
  <si>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</si>
  <si>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</si>
  <si>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</si>
  <si>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</si>
  <si>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</si>
  <si>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</si>
  <si>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</si>
  <si>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</si>
  <si>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</si>
  <si>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</si>
  <si>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</si>
  <si>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</si>
  <si>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</si>
  <si>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</si>
  <si>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</si>
  <si>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</si>
  <si>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</si>
  <si>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</si>
  <si>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</si>
  <si>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</si>
  <si>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</si>
  <si>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</si>
  <si>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</si>
  <si>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</si>
  <si>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</si>
  <si>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</si>
  <si>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</si>
  <si>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</si>
  <si>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</si>
  <si>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</si>
  <si>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</si>
  <si>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</si>
  <si>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</si>
  <si>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</si>
  <si>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</si>
  <si>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</si>
  <si>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</si>
  <si>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</si>
  <si>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</si>
  <si>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</si>
  <si>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</si>
  <si>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</si>
  <si>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</si>
  <si>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</si>
  <si>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</si>
  <si>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</si>
  <si>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</si>
  <si>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</si>
  <si>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</si>
  <si>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</si>
  <si>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</si>
  <si>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</si>
  <si>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</si>
  <si>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</si>
  <si>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</si>
  <si>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</si>
  <si>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</si>
  <si>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</si>
  <si>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</si>
  <si>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</si>
  <si>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</si>
  <si>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</si>
  <si>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</si>
  <si>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</si>
  <si>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</si>
  <si>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</si>
  <si>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</si>
  <si>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</si>
  <si>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</si>
  <si>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</si>
  <si>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</si>
  <si>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</si>
  <si>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</si>
  <si>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</si>
  <si>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</si>
  <si>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</si>
  <si>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</si>
  <si>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</si>
  <si>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</si>
  <si>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</si>
  <si>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</si>
  <si>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</si>
  <si>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</si>
  <si>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</si>
  <si>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</si>
  <si>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</si>
  <si>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</si>
  <si>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</si>
  <si>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</si>
  <si>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</si>
  <si>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</si>
  <si>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</si>
  <si>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</si>
  <si>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</si>
  <si>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</si>
  <si>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</si>
  <si>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</si>
  <si>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</si>
  <si>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</si>
  <si>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</si>
  <si>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</si>
  <si>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</si>
  <si>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</si>
  <si>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</si>
  <si>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</si>
  <si>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</si>
  <si>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</si>
  <si>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</si>
  <si>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</si>
  <si>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</si>
  <si>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</si>
  <si>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</si>
  <si>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</si>
  <si>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</si>
  <si>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</si>
  <si>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</si>
  <si>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</si>
  <si>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</si>
  <si>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</si>
  <si>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</si>
  <si>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</si>
  <si>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</si>
  <si>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</si>
  <si>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</si>
  <si>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</si>
  <si>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</si>
  <si>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</si>
  <si>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</si>
  <si>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</si>
  <si>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</si>
  <si>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</si>
  <si>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</si>
  <si>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</si>
  <si>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</si>
  <si>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</si>
  <si>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</si>
  <si>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</si>
  <si>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</si>
  <si>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</si>
  <si>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</si>
  <si>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</si>
  <si>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</si>
  <si>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</si>
  <si>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</si>
  <si>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</si>
  <si>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</si>
  <si>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</si>
  <si>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</si>
  <si>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</si>
  <si>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</si>
  <si>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</si>
  <si>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</si>
  <si>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</si>
  <si>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</si>
  <si>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</si>
  <si>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</si>
  <si>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</si>
  <si>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</si>
  <si>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</si>
  <si>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</si>
  <si>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</si>
  <si>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</si>
  <si>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</si>
  <si>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</si>
  <si>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</si>
  <si>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</si>
  <si>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</si>
  <si>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</si>
  <si>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</si>
  <si>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</si>
  <si>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</si>
  <si>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</si>
  <si>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</si>
  <si>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</si>
  <si>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</si>
  <si>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</si>
  <si>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</si>
  <si>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</si>
  <si>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</si>
  <si>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</si>
  <si>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</si>
  <si>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</si>
  <si>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</si>
  <si>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</si>
  <si>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</si>
  <si>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</si>
  <si>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</si>
  <si>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</si>
  <si>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</si>
  <si>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</si>
  <si>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</si>
  <si>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</si>
  <si>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</si>
  <si>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</si>
  <si>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</si>
  <si>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</si>
  <si>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</si>
  <si>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</si>
  <si>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</si>
  <si>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</si>
  <si>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</si>
  <si>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</si>
  <si>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</si>
  <si>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</si>
  <si>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</si>
  <si>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</si>
  <si>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</si>
  <si>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</si>
  <si>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</si>
  <si>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</si>
  <si>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</si>
  <si>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</si>
  <si>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</si>
  <si>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</si>
  <si>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</si>
  <si>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</si>
  <si>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</si>
  <si>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</si>
  <si>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</si>
  <si>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</si>
  <si>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</si>
  <si>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</si>
  <si>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</si>
  <si>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</si>
  <si>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</si>
  <si>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</si>
  <si>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</si>
  <si>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</si>
  <si>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</si>
  <si>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</si>
  <si>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</si>
  <si>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</si>
  <si>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</si>
  <si>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</si>
  <si>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</si>
  <si>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</si>
  <si>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</si>
  <si>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</si>
  <si>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</si>
  <si>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</si>
  <si>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</si>
  <si>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</si>
  <si>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</si>
  <si>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</si>
  <si>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</si>
  <si>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</si>
  <si>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</si>
  <si>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</si>
  <si>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</si>
  <si>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</si>
  <si>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</si>
  <si>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</si>
  <si>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</si>
  <si>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</si>
  <si>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</si>
  <si>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</si>
  <si>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</si>
  <si>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</si>
  <si>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</si>
  <si>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</si>
  <si>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</si>
  <si>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</si>
  <si>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</si>
  <si>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</si>
  <si>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</si>
  <si>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</si>
  <si>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</si>
  <si>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</si>
  <si>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</si>
  <si>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</si>
  <si>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</si>
  <si>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</si>
  <si>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</si>
  <si>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</si>
  <si>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</si>
  <si>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</si>
  <si>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</si>
  <si>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</si>
  <si>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</si>
  <si>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</si>
  <si>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</si>
  <si>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</si>
  <si>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</si>
  <si>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</si>
  <si>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</si>
  <si>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</si>
  <si>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</si>
  <si>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</si>
  <si>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</si>
  <si>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</si>
  <si>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</si>
  <si>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</si>
  <si>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</si>
  <si>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</si>
  <si>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</si>
  <si>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</si>
  <si>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</si>
  <si>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</si>
  <si>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</si>
  <si>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</si>
  <si>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</si>
  <si>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</si>
  <si>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</si>
  <si>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</si>
  <si>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</si>
  <si>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</si>
  <si>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</si>
  <si>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</si>
  <si>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</si>
  <si>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</si>
  <si>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</si>
  <si>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</si>
  <si>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</si>
  <si>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</si>
  <si>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</si>
  <si>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</si>
  <si>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</si>
  <si>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</si>
  <si>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</si>
  <si>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</si>
  <si>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</si>
  <si>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</si>
  <si>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</si>
  <si>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</si>
  <si>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</si>
  <si>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</si>
  <si>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</si>
  <si>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</si>
  <si>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</si>
  <si>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</si>
  <si>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</si>
  <si>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</si>
  <si>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</si>
  <si>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</si>
  <si>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</si>
  <si>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</si>
  <si>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</si>
  <si>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</si>
  <si>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</si>
  <si>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</si>
  <si>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</si>
  <si>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</si>
  <si>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</si>
  <si>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</si>
  <si>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</si>
  <si>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</si>
  <si>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</si>
  <si>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</si>
  <si>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</si>
  <si>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</si>
  <si>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</si>
  <si>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</si>
  <si>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</si>
  <si>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</si>
  <si>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</si>
  <si>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</si>
  <si>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</si>
  <si>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</si>
  <si>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</si>
  <si>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</si>
  <si>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</si>
  <si>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</si>
  <si>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</si>
  <si>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</si>
  <si>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</si>
  <si>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</si>
  <si>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</si>
  <si>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</si>
  <si>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</si>
  <si>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</si>
  <si>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</si>
  <si>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</si>
  <si>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</si>
  <si>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</si>
  <si>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</si>
  <si>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</si>
  <si>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</si>
  <si>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</si>
  <si>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</si>
  <si>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</si>
  <si>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</si>
  <si>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</si>
  <si>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</si>
  <si>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</si>
  <si>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</si>
  <si>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</si>
  <si>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</si>
  <si>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</si>
  <si>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</si>
  <si>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</si>
  <si>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</si>
  <si>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</si>
  <si>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</si>
  <si>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</si>
  <si>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</si>
  <si>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</si>
  <si>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</si>
  <si>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</si>
  <si>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</si>
  <si>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</si>
  <si>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</si>
  <si>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</si>
  <si>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</si>
  <si>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</si>
  <si>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</si>
  <si>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</si>
  <si>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</si>
  <si>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</si>
  <si>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</si>
  <si>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</si>
  <si>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</si>
  <si>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</si>
  <si>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</si>
  <si>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</si>
  <si>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</si>
  <si>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</si>
  <si>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</si>
  <si>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</si>
  <si>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</si>
  <si>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</si>
  <si>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</si>
  <si>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</si>
  <si>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</si>
  <si>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</si>
  <si>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</si>
  <si>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</si>
  <si>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</si>
  <si>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</si>
  <si>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</si>
  <si>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</si>
  <si>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</si>
  <si>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</si>
  <si>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</si>
  <si>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</si>
  <si>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</si>
  <si>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</si>
  <si>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</si>
  <si>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</si>
  <si>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</si>
  <si>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</si>
  <si>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</si>
  <si>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</si>
  <si>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</si>
  <si>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</si>
  <si>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</si>
  <si>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</si>
  <si>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</si>
  <si>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</si>
  <si>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</si>
  <si>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</si>
  <si>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</si>
  <si>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</si>
  <si>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</si>
  <si>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</si>
  <si>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</si>
  <si>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</si>
  <si>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</si>
  <si>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</si>
  <si>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</si>
  <si>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</si>
  <si>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</si>
  <si>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</si>
  <si>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</si>
  <si>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</si>
  <si>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</si>
  <si>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</si>
  <si>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</si>
  <si>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</si>
  <si>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</si>
  <si>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</si>
  <si>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</si>
  <si>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</si>
  <si>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</si>
  <si>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</si>
  <si>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</si>
  <si>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</si>
  <si>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</si>
  <si>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</si>
  <si>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</si>
  <si>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</si>
  <si>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</si>
  <si>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</si>
  <si>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</si>
  <si>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</si>
  <si>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</si>
  <si>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</si>
  <si>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</si>
  <si>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</si>
  <si>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</si>
  <si>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</si>
  <si>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</si>
  <si>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</si>
  <si>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</si>
  <si>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</si>
  <si>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</si>
  <si>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</si>
  <si>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</si>
  <si>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</si>
  <si>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</si>
  <si>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</si>
  <si>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</si>
  <si>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</si>
  <si>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</si>
  <si>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</si>
  <si>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</si>
  <si>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</si>
  <si>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</si>
  <si>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</si>
  <si>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</si>
  <si>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</si>
  <si>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</si>
  <si>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</si>
  <si>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</si>
  <si>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</si>
  <si>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</si>
  <si>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</si>
  <si>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</si>
  <si>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</si>
  <si>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</si>
  <si>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</si>
  <si>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</si>
  <si>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</si>
  <si>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</si>
  <si>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</si>
  <si>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</si>
  <si>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</si>
  <si>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</si>
  <si>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</si>
  <si>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</si>
  <si>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</si>
  <si>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</si>
  <si>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</si>
  <si>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</si>
  <si>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</si>
  <si>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</si>
  <si>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</si>
  <si>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</si>
  <si>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</si>
  <si>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</si>
  <si>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</si>
  <si>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</si>
  <si>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</si>
  <si>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</si>
  <si>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</si>
  <si>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</si>
  <si>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</si>
  <si>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</si>
  <si>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</si>
  <si>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</si>
  <si>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</si>
  <si>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</si>
  <si>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</si>
  <si>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</si>
  <si>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</si>
  <si>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</si>
  <si>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</si>
  <si>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</si>
  <si>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</si>
  <si>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</si>
  <si>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</si>
  <si>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</si>
  <si>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</si>
  <si>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</si>
  <si>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</si>
  <si>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</si>
  <si>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</si>
  <si>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</si>
  <si>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</si>
  <si>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</si>
  <si>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</si>
  <si>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</si>
  <si>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</si>
  <si>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</si>
  <si>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</si>
  <si>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</si>
  <si>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</si>
  <si>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</si>
  <si>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</si>
  <si>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</si>
  <si>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</si>
  <si>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</si>
  <si>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</si>
  <si>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</si>
  <si>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</si>
  <si>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</si>
  <si>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</si>
  <si>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</si>
  <si>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</si>
  <si>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</si>
  <si>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</si>
  <si>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</si>
  <si>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</si>
  <si>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</si>
  <si>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</si>
  <si>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</si>
  <si>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</si>
  <si>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</si>
  <si>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</si>
  <si>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</si>
  <si>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</si>
  <si>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</si>
  <si>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</si>
  <si>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</si>
  <si>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</si>
  <si>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</si>
  <si>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</si>
  <si>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</si>
  <si>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</si>
  <si>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</si>
  <si>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</si>
  <si>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</si>
  <si>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</si>
  <si>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</si>
  <si>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</si>
  <si>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</si>
  <si>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</si>
  <si>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</si>
  <si>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</si>
  <si>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</si>
  <si>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</si>
  <si>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</si>
  <si>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</si>
  <si>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</si>
  <si>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</si>
  <si>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</si>
  <si>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</si>
  <si>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</si>
  <si>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</si>
  <si>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</si>
  <si>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</si>
  <si>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</si>
  <si>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</si>
  <si>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</si>
  <si>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</si>
  <si>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</si>
  <si>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</si>
  <si>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</si>
  <si>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</si>
  <si>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</si>
  <si>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</si>
  <si>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</si>
  <si>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</si>
  <si>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</si>
  <si>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</si>
  <si>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</si>
  <si>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</si>
  <si>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</si>
  <si>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</si>
  <si>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</si>
  <si>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</si>
  <si>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</si>
  <si>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</si>
  <si>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</si>
  <si>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</si>
  <si>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</si>
  <si>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</si>
  <si>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</si>
  <si>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</si>
  <si>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</si>
  <si>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</si>
  <si>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</si>
  <si>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</si>
  <si>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</si>
  <si>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</si>
  <si>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</si>
  <si>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</si>
  <si>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</si>
  <si>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</si>
  <si>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</si>
  <si>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</si>
  <si>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</si>
  <si>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</si>
  <si>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</si>
  <si>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</si>
  <si>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</si>
  <si>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</si>
  <si>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</si>
  <si>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</si>
  <si>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</si>
  <si>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</si>
  <si>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</si>
  <si>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</si>
  <si>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</si>
  <si>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</si>
  <si>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</si>
  <si>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</si>
  <si>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</si>
  <si>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</si>
  <si>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</si>
  <si>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</si>
  <si>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</si>
  <si>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</si>
  <si>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</si>
  <si>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</si>
  <si>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</si>
  <si>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</si>
  <si>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</si>
  <si>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</si>
  <si>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</si>
  <si>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</si>
  <si>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</si>
  <si>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</si>
  <si>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</si>
  <si>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</si>
  <si>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</si>
  <si>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</si>
  <si>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</si>
  <si>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</si>
  <si>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</si>
  <si>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</si>
  <si>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</si>
  <si>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</si>
  <si>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</si>
  <si>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</si>
  <si>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</si>
  <si>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</si>
  <si>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</si>
  <si>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</si>
  <si>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</si>
  <si>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</si>
  <si>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</si>
  <si>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</si>
  <si>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</si>
  <si>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</si>
  <si>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</si>
  <si>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</si>
  <si>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</si>
  <si>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</si>
  <si>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</si>
  <si>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</si>
  <si>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</si>
  <si>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</si>
  <si>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</si>
  <si>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</si>
  <si>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</si>
  <si>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</si>
  <si>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</si>
  <si>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</si>
  <si>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</si>
  <si>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</si>
  <si>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</si>
  <si>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</si>
  <si>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</si>
  <si>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</si>
  <si>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</si>
  <si>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</si>
  <si>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</si>
  <si>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</si>
  <si>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</si>
  <si>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</si>
  <si>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</si>
  <si>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</si>
  <si>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</si>
  <si>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</si>
  <si>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</si>
  <si>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</si>
  <si>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</si>
  <si>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</si>
  <si>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</si>
  <si>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</si>
  <si>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</si>
  <si>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</si>
  <si>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</si>
  <si>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</si>
  <si>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</si>
  <si>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</si>
  <si>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</si>
  <si>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</si>
  <si>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</si>
  <si>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</si>
  <si>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</si>
  <si>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</si>
  <si>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</si>
  <si>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</si>
  <si>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</si>
  <si>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</si>
  <si>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</si>
  <si>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</si>
  <si>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</si>
  <si>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</si>
  <si>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</si>
  <si>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</si>
  <si>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</si>
  <si>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</si>
  <si>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</si>
  <si>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</si>
  <si>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</si>
  <si>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</si>
  <si>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</si>
  <si>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</si>
  <si>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</si>
  <si>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</si>
  <si>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</si>
  <si>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</si>
  <si>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</si>
  <si>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</si>
  <si>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</si>
  <si>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</si>
  <si>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</si>
  <si>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</si>
  <si>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</si>
  <si>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</si>
  <si>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</si>
  <si>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</si>
  <si>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</si>
  <si>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</si>
  <si>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</si>
  <si>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</si>
  <si>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</si>
  <si>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</si>
  <si>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</si>
  <si>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</si>
  <si>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</si>
  <si>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</si>
  <si>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</si>
  <si>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</si>
  <si>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</si>
  <si>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</si>
  <si>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</si>
  <si>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</si>
  <si>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</si>
  <si>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</si>
  <si>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</si>
  <si>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</si>
  <si>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</si>
  <si>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</si>
  <si>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</si>
  <si>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</si>
  <si>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</si>
  <si>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</si>
  <si>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</si>
  <si>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</si>
  <si>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</si>
  <si>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</si>
  <si>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</si>
  <si>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</si>
  <si>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</si>
  <si>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</si>
  <si>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</si>
  <si>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</si>
  <si>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</si>
  <si>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</si>
  <si>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</si>
  <si>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</si>
  <si>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</si>
  <si>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</si>
  <si>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</si>
  <si>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</si>
  <si>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</si>
  <si>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</si>
  <si>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</si>
  <si>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</si>
  <si>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</si>
  <si>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</si>
  <si>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</si>
  <si>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</si>
  <si>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</si>
  <si>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</si>
  <si>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</si>
  <si>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</si>
  <si>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</si>
  <si>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</si>
  <si>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</si>
  <si>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</si>
  <si>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</si>
  <si>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</si>
  <si>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</si>
  <si>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</si>
  <si>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</si>
  <si>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</si>
  <si>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</si>
  <si>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</si>
  <si>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</si>
  <si>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</si>
  <si>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</si>
  <si>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</si>
  <si>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</si>
  <si>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</si>
  <si>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</si>
  <si>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</si>
  <si>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</si>
  <si>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</si>
  <si>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</si>
  <si>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</si>
  <si>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</si>
  <si>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</si>
  <si>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</si>
  <si>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</si>
  <si>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</si>
  <si>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</si>
  <si>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</si>
  <si>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</si>
  <si>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</si>
  <si>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</si>
  <si>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</si>
  <si>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</si>
  <si>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</si>
  <si>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</si>
  <si>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</si>
  <si>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</si>
  <si>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</si>
  <si>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</si>
  <si>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</si>
  <si>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</si>
  <si>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</si>
  <si>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</si>
  <si>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</si>
  <si>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</si>
  <si>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</si>
  <si>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</si>
  <si>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</si>
  <si>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</si>
  <si>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</si>
  <si>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</si>
  <si>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</si>
  <si>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</si>
  <si>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</si>
  <si>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</si>
  <si>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</si>
  <si>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</si>
  <si>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</si>
  <si>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</si>
  <si>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</si>
  <si>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</si>
  <si>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</si>
  <si>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</si>
  <si>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</si>
  <si>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</si>
  <si>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</si>
  <si>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</si>
  <si>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</si>
  <si>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</si>
  <si>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</si>
  <si>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</si>
  <si>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</si>
  <si>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</si>
  <si>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</si>
  <si>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</si>
  <si>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</si>
  <si>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</si>
  <si>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</si>
  <si>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</si>
  <si>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</si>
  <si>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</si>
  <si>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</si>
  <si>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</si>
  <si>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</si>
  <si>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</si>
  <si>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</si>
  <si>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</si>
  <si>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</si>
  <si>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</si>
  <si>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</si>
  <si>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</si>
  <si>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</si>
  <si>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</si>
  <si>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</si>
  <si>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</si>
  <si>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</si>
  <si>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</si>
  <si>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</si>
  <si>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</si>
  <si>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</si>
  <si>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</si>
  <si>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</si>
  <si>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</si>
  <si>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</si>
  <si>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</si>
  <si>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</si>
  <si>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</si>
  <si>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</si>
  <si>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</si>
  <si>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</si>
  <si>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</si>
  <si>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</si>
  <si>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</si>
  <si>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</si>
  <si>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</si>
  <si>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</si>
  <si>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</si>
  <si>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</si>
  <si>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</si>
  <si>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</si>
  <si>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</si>
  <si>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</si>
  <si>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</si>
  <si>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</si>
  <si>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</si>
  <si>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</si>
  <si>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</si>
  <si>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</si>
  <si>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</si>
  <si>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</si>
  <si>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</si>
  <si>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</si>
  <si>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</si>
  <si>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</si>
  <si>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</si>
  <si>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</si>
  <si>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</si>
  <si>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</si>
  <si>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</si>
  <si>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</si>
  <si>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</si>
  <si>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</si>
  <si>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</si>
  <si>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</si>
  <si>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</si>
  <si>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</si>
  <si>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</si>
  <si>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</si>
  <si>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</si>
  <si>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</si>
  <si>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</si>
  <si>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</si>
  <si>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</si>
  <si>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</si>
  <si>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</si>
  <si>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</si>
  <si>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</si>
  <si>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</si>
  <si>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</si>
  <si>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</si>
  <si>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</si>
  <si>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</si>
  <si>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</si>
  <si>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</si>
  <si>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</si>
  <si>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</si>
  <si>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</si>
  <si>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</si>
  <si>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</si>
  <si>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</si>
  <si>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</si>
  <si>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</si>
  <si>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</si>
  <si>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</si>
  <si>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</si>
  <si>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</si>
  <si>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</si>
  <si>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</si>
  <si>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</si>
  <si>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</si>
  <si>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</si>
  <si>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</si>
  <si>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</si>
  <si>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</si>
  <si>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</si>
  <si>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</si>
  <si>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</si>
  <si>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</si>
  <si>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</si>
  <si>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</si>
  <si>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</si>
  <si>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</si>
  <si>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</si>
  <si>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</si>
  <si>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</si>
  <si>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</si>
  <si>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</si>
  <si>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</si>
  <si>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</si>
  <si>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</si>
  <si>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</si>
  <si>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</si>
  <si>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</si>
  <si>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</si>
  <si>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</si>
  <si>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</si>
  <si>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</si>
  <si>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</si>
  <si>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</si>
  <si>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</si>
  <si>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</si>
  <si>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</si>
  <si>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</si>
  <si>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</si>
  <si>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</si>
  <si>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</si>
  <si>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</si>
  <si>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</si>
  <si>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</si>
  <si>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</si>
  <si>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</si>
  <si>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</si>
  <si>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</si>
  <si>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</si>
  <si>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</si>
  <si>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</si>
  <si>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</si>
  <si>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</si>
  <si>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</si>
  <si>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</si>
  <si>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</si>
  <si>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</si>
  <si>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</si>
  <si>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</si>
  <si>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</si>
  <si>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</si>
  <si>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</si>
  <si>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</si>
  <si>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</si>
  <si>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</si>
  <si>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</si>
  <si>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</si>
  <si>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</si>
  <si>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</si>
  <si>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</si>
  <si>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</si>
  <si>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</si>
  <si>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</si>
  <si>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</si>
  <si>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</si>
  <si>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</si>
  <si>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</si>
  <si>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</si>
  <si>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</si>
  <si>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</si>
  <si>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</si>
  <si>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</si>
  <si>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</si>
  <si>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</si>
  <si>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</si>
  <si>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</si>
  <si>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</si>
  <si>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</si>
  <si>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</si>
  <si>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</si>
  <si>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</si>
  <si>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</si>
  <si>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</si>
  <si>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</si>
  <si>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</si>
  <si>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</si>
  <si>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</si>
  <si>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</si>
  <si>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</si>
  <si>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</si>
  <si>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</si>
  <si>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</si>
  <si>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</si>
  <si>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</si>
  <si>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</si>
  <si>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</si>
  <si>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</si>
  <si>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</si>
  <si>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</si>
  <si>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</si>
  <si>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</si>
  <si>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</si>
  <si>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</si>
  <si>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</si>
  <si>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</si>
  <si>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</si>
  <si>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</si>
  <si>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</si>
  <si>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</si>
  <si>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</si>
  <si>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</si>
  <si>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</si>
  <si>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</si>
  <si>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</si>
  <si>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</si>
  <si>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</si>
  <si>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</si>
  <si>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</si>
  <si>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</si>
  <si>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</si>
  <si>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</si>
  <si>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</si>
  <si>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</si>
  <si>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</si>
  <si>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</si>
  <si>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</si>
  <si>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</si>
  <si>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</si>
  <si>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</si>
  <si>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</si>
  <si>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</si>
  <si>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</si>
  <si>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</si>
  <si>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</si>
  <si>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</si>
  <si>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</si>
  <si>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</si>
  <si>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</si>
  <si>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</si>
  <si>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</si>
  <si>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</si>
  <si>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</si>
  <si>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</si>
  <si>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</si>
  <si>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</si>
  <si>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</si>
  <si>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</si>
  <si>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</si>
  <si>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</si>
  <si>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</si>
  <si>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</si>
  <si>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</si>
  <si>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</si>
  <si>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</si>
  <si>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</si>
  <si>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</si>
  <si>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</si>
  <si>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</si>
  <si>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</si>
  <si>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</si>
  <si>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</si>
  <si>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</si>
  <si>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</si>
  <si>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</si>
  <si>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</si>
  <si>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</si>
  <si>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</si>
  <si>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</si>
  <si>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</si>
  <si>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</si>
  <si>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</si>
  <si>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</si>
  <si>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</si>
  <si>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</si>
  <si>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</si>
  <si>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</si>
  <si>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</si>
  <si>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</si>
  <si>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</si>
  <si>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</si>
  <si>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</si>
  <si>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</si>
  <si>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</si>
  <si>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</si>
  <si>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</si>
  <si>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</si>
  <si>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</si>
  <si>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</si>
  <si>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</si>
  <si>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</si>
  <si>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</si>
  <si>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</si>
  <si>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</si>
  <si>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</si>
  <si>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</si>
  <si>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</si>
  <si>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</si>
  <si>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</si>
  <si>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</si>
  <si>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</si>
  <si>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</si>
  <si>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</si>
  <si>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</si>
  <si>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</si>
  <si>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</si>
  <si>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</si>
  <si>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</si>
  <si>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</si>
  <si>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</si>
  <si>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</si>
  <si>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</si>
  <si>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</si>
  <si>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</si>
  <si>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</si>
  <si>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</si>
  <si>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</si>
  <si>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</si>
  <si>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</si>
  <si>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</si>
  <si>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</si>
  <si>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</si>
  <si>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</si>
  <si>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</si>
  <si>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</si>
  <si>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</si>
  <si>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</si>
  <si>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</si>
  <si>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</si>
  <si>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</si>
  <si>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</si>
  <si>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</si>
  <si>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</si>
  <si>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</si>
  <si>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</si>
  <si>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</si>
  <si>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</si>
  <si>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</si>
  <si>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</si>
  <si>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</si>
  <si>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</si>
  <si>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</si>
  <si>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</si>
  <si>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</si>
  <si>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</si>
  <si>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</si>
  <si>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</si>
  <si>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</si>
  <si>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</si>
  <si>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</si>
  <si>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</si>
  <si>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</si>
  <si>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</si>
  <si>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</si>
  <si>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</si>
  <si>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</si>
  <si>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</si>
  <si>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</si>
  <si>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</si>
  <si>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</si>
  <si>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</si>
  <si>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</si>
  <si>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</si>
  <si>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</si>
  <si>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</si>
  <si>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</si>
  <si>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</si>
  <si>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</si>
  <si>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</si>
  <si>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</si>
  <si>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</si>
  <si>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</si>
  <si>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</si>
  <si>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</si>
  <si>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</si>
  <si>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</si>
  <si>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</si>
  <si>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</si>
  <si>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</si>
  <si>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</si>
  <si>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</si>
  <si>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</si>
  <si>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</si>
  <si>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</si>
  <si>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</si>
  <si>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</si>
  <si>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</si>
  <si>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</si>
  <si>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</si>
  <si>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</si>
  <si>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</si>
  <si>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</si>
  <si>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</si>
  <si>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</si>
  <si>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</si>
  <si>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</si>
  <si>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</si>
  <si>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</si>
  <si>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</si>
  <si>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</si>
  <si>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</si>
  <si>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</si>
  <si>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</si>
  <si>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</si>
  <si>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</si>
  <si>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</si>
  <si>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</si>
  <si>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</si>
  <si>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</si>
  <si>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</si>
  <si>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</si>
  <si>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</si>
  <si>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</si>
  <si>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</si>
  <si>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</si>
  <si>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</si>
  <si>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</si>
  <si>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</si>
  <si>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</si>
  <si>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</si>
  <si>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</si>
  <si>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</si>
  <si>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</si>
  <si>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</si>
  <si>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</si>
  <si>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</si>
  <si>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</si>
  <si>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</si>
  <si>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</si>
  <si>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</si>
  <si>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</si>
  <si>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</si>
  <si>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</si>
  <si>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</si>
  <si>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</si>
  <si>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</si>
  <si>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</si>
  <si>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</si>
  <si>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</si>
  <si>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</si>
  <si>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</si>
  <si>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</si>
  <si>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</si>
  <si>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</si>
  <si>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</si>
  <si>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</si>
  <si>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</si>
  <si>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</si>
  <si>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</si>
  <si>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</si>
  <si>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</si>
  <si>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</si>
  <si>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</si>
  <si>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</si>
  <si>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</si>
  <si>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</si>
  <si>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</si>
  <si>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</si>
  <si>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</si>
  <si>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</si>
  <si>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</si>
  <si>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</si>
  <si>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</si>
  <si>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</si>
  <si>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</si>
  <si>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</si>
  <si>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</si>
  <si>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</si>
  <si>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</si>
  <si>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</si>
  <si>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</si>
  <si>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</si>
  <si>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</si>
  <si>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</si>
  <si>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</si>
  <si>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</si>
  <si>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</si>
  <si>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</si>
  <si>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</si>
  <si>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</si>
  <si>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</si>
  <si>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</si>
  <si>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</si>
  <si>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</si>
  <si>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</si>
  <si>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</si>
  <si>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</si>
  <si>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</si>
  <si>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</si>
  <si>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</si>
  <si>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</si>
  <si>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</si>
  <si>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</si>
  <si>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</si>
  <si>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</si>
  <si>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</si>
  <si>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</si>
  <si>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</si>
  <si>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</si>
  <si>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</si>
  <si>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</si>
  <si>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</si>
  <si>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</si>
  <si>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</si>
  <si>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</si>
  <si>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</si>
  <si>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</si>
  <si>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</si>
  <si>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</si>
  <si>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</si>
  <si>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</si>
  <si>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</si>
  <si>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</si>
  <si>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</si>
  <si>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</si>
  <si>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</si>
  <si>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</si>
  <si>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</si>
  <si>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</si>
  <si>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</si>
  <si>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</si>
  <si>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</si>
  <si>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</si>
  <si>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</si>
  <si>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</si>
  <si>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</si>
  <si>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</si>
  <si>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</si>
  <si>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</si>
  <si>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</si>
  <si>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</si>
  <si>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</si>
  <si>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</si>
  <si>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</si>
  <si>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</si>
  <si>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</si>
  <si>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</si>
  <si>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</si>
  <si>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</si>
  <si>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</si>
  <si>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</si>
  <si>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</si>
  <si>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</si>
  <si>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</si>
  <si>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</si>
  <si>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</si>
  <si>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</si>
  <si>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</si>
  <si>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</si>
  <si>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</si>
  <si>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</si>
  <si>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</si>
  <si>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</si>
  <si>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</si>
  <si>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</si>
  <si>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</si>
  <si>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</si>
  <si>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</si>
  <si>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</si>
  <si>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</si>
  <si>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</si>
  <si>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</si>
  <si>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</si>
  <si>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</si>
  <si>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</si>
  <si>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</si>
  <si>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</si>
  <si>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</si>
  <si>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</si>
  <si>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</si>
  <si>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</si>
  <si>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</si>
  <si>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</si>
  <si>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</si>
  <si>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</si>
  <si>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</si>
  <si>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</si>
  <si>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</si>
  <si>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</si>
  <si>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</si>
  <si>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</si>
  <si>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</si>
  <si>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</si>
  <si>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</si>
  <si>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</si>
  <si>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</si>
  <si>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</si>
  <si>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</si>
  <si>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</si>
  <si>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</si>
  <si>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</si>
  <si>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</si>
  <si>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</si>
  <si>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</si>
  <si>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</si>
  <si>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</si>
  <si>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</si>
  <si>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</si>
  <si>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</si>
  <si>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</si>
  <si>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</si>
  <si>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</si>
  <si>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</si>
  <si>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</si>
  <si>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</si>
  <si>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</si>
  <si>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</si>
  <si>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</si>
  <si>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</si>
  <si>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</si>
  <si>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</si>
  <si>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</si>
  <si>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</si>
  <si>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</si>
  <si>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</si>
  <si>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</si>
  <si>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</si>
  <si>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</si>
  <si>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</si>
  <si>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</si>
  <si>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</si>
  <si>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</si>
  <si>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</si>
  <si>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</si>
  <si>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</si>
  <si>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</si>
  <si>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</si>
  <si>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</si>
  <si>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</si>
  <si>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</si>
  <si>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</si>
  <si>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</si>
  <si>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</si>
  <si>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</si>
  <si>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</si>
  <si>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</si>
  <si>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</si>
  <si>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</si>
  <si>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</si>
  <si>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</si>
  <si>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</si>
  <si>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</si>
  <si>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</si>
  <si>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</si>
  <si>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</si>
  <si>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</si>
  <si>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</si>
  <si>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</si>
  <si>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</si>
  <si>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</si>
  <si>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</si>
  <si>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</si>
  <si>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</si>
  <si>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</si>
  <si>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</si>
  <si>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</si>
  <si>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</si>
  <si>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</si>
  <si>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</si>
  <si>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</si>
  <si>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</si>
  <si>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</si>
  <si>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</si>
  <si>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</si>
  <si>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</si>
  <si>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</si>
  <si>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</si>
  <si>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</si>
  <si>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</si>
  <si>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</si>
  <si>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</si>
  <si>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</si>
  <si>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</si>
  <si>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</si>
  <si>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</si>
  <si>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</si>
  <si>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</si>
  <si>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</si>
  <si>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</si>
  <si>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</si>
  <si>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</si>
  <si>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</si>
  <si>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</si>
  <si>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</si>
  <si>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</si>
  <si>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</si>
  <si>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</si>
  <si>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</si>
  <si>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</si>
  <si>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</si>
  <si>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</si>
  <si>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</si>
  <si>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</si>
  <si>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</si>
  <si>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</si>
  <si>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</si>
  <si>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</si>
  <si>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</si>
  <si>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</si>
  <si>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</si>
  <si>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</si>
  <si>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</si>
  <si>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</si>
  <si>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</si>
  <si>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</si>
  <si>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</si>
  <si>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</si>
  <si>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</si>
  <si>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</si>
  <si>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</si>
  <si>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</si>
  <si>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</si>
  <si>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</si>
  <si>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</si>
  <si>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</si>
  <si>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</si>
  <si>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</si>
  <si>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</si>
  <si>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</si>
  <si>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</si>
  <si>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</si>
  <si>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</si>
  <si>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</si>
  <si>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</si>
  <si>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</si>
  <si>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</si>
  <si>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</si>
  <si>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</si>
  <si>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</si>
  <si>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</si>
  <si>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</si>
  <si>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</si>
  <si>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</si>
  <si>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</si>
  <si>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</si>
  <si>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</si>
  <si>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</si>
  <si>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</si>
  <si>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</si>
  <si>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</si>
  <si>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</si>
  <si>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</si>
  <si>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</si>
  <si>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</si>
  <si>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</si>
  <si>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</si>
  <si>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</si>
  <si>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</si>
  <si>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</si>
  <si>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</si>
  <si>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</si>
  <si>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</si>
  <si>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</si>
  <si>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</si>
  <si>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</si>
  <si>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</si>
  <si>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</si>
  <si>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</si>
  <si>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</si>
  <si>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</si>
  <si>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</si>
  <si>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</si>
  <si>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</si>
  <si>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</si>
  <si>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</si>
  <si>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</si>
  <si>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</si>
  <si>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</si>
  <si>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</si>
  <si>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</si>
  <si>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</si>
  <si>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</si>
  <si>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</si>
  <si>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</si>
  <si>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</si>
  <si>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</si>
  <si>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</si>
  <si>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</si>
  <si>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</si>
  <si>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</si>
  <si>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</si>
  <si>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</si>
  <si>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</si>
  <si>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</si>
  <si>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</si>
  <si>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</si>
  <si>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</si>
  <si>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</si>
  <si>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</si>
  <si>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</si>
  <si>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</si>
  <si>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</si>
  <si>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</si>
  <si>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</si>
  <si>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</si>
  <si>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</si>
  <si>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</si>
  <si>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</si>
  <si>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</si>
  <si>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</si>
  <si>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</si>
  <si>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</si>
  <si>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</si>
  <si>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</si>
  <si>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</si>
  <si>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</si>
  <si>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</si>
  <si>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</si>
  <si>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</si>
  <si>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</si>
  <si>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</si>
  <si>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</si>
  <si>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</si>
  <si>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</si>
  <si>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</si>
  <si>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</si>
  <si>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</si>
  <si>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</si>
  <si>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</si>
  <si>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</si>
  <si>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</si>
  <si>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</si>
  <si>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</si>
  <si>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</si>
  <si>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</si>
  <si>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</si>
  <si>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</si>
  <si>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</si>
  <si>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</si>
  <si>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</si>
  <si>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</si>
  <si>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</si>
  <si>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</si>
  <si>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</si>
  <si>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</si>
  <si>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</si>
  <si>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</si>
  <si>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</si>
  <si>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</si>
  <si>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</si>
  <si>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</si>
  <si>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</si>
  <si>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</si>
  <si>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</si>
  <si>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</si>
  <si>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</si>
  <si>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</si>
  <si>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</si>
  <si>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</si>
  <si>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</si>
  <si>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</si>
  <si>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</si>
  <si>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</si>
  <si>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</si>
  <si>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</si>
  <si>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</si>
  <si>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</si>
  <si>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</si>
  <si>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</si>
  <si>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</si>
  <si>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</si>
  <si>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</si>
  <si>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</si>
  <si>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</si>
  <si>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</si>
  <si>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</si>
  <si>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</si>
  <si>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</si>
  <si>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</si>
  <si>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</si>
  <si>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</si>
  <si>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</si>
  <si>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</si>
  <si>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</si>
  <si>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</si>
  <si>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</si>
  <si>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</si>
  <si>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</si>
  <si>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</si>
  <si>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</si>
  <si>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</si>
  <si>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</si>
  <si>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</si>
  <si>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</si>
  <si>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</si>
  <si>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</si>
  <si>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</si>
  <si>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</si>
  <si>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</si>
  <si>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</si>
  <si>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</si>
  <si>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</si>
  <si>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</si>
  <si>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</si>
  <si>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</si>
  <si>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</si>
  <si>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</si>
  <si>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</si>
  <si>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</si>
  <si>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</si>
  <si>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</si>
  <si>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</si>
  <si>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</si>
  <si>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</si>
  <si>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</si>
  <si>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</si>
  <si>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</si>
  <si>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</si>
  <si>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</si>
  <si>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</si>
  <si>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</si>
  <si>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</si>
  <si>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</si>
  <si>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</si>
  <si>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</si>
  <si>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</si>
  <si>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</si>
  <si>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</si>
  <si>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</si>
  <si>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</si>
  <si>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</si>
  <si>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</si>
  <si>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</si>
  <si>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</si>
  <si>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</si>
  <si>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</si>
  <si>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</si>
  <si>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</si>
  <si>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</si>
  <si>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</si>
  <si>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</si>
  <si>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</si>
  <si>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</si>
  <si>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</si>
  <si>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</si>
  <si>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</si>
  <si>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</si>
  <si>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</si>
  <si>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</si>
  <si>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</si>
  <si>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</si>
  <si>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</si>
  <si>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</si>
  <si>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</si>
  <si>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</si>
  <si>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</si>
  <si>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</si>
  <si>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</si>
  <si>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</si>
  <si>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</si>
  <si>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</si>
  <si>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</si>
  <si>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</si>
  <si>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</si>
  <si>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</si>
  <si>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</si>
  <si>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</si>
  <si>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</si>
  <si>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</si>
  <si>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</si>
  <si>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</si>
  <si>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</si>
  <si>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</si>
  <si>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</si>
  <si>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</si>
  <si>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</si>
  <si>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</si>
  <si>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</si>
  <si>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</si>
  <si>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</si>
  <si>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</si>
  <si>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</si>
  <si>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</si>
  <si>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</si>
  <si>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</si>
  <si>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</si>
  <si>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</si>
  <si>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</si>
  <si>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</si>
  <si>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</si>
  <si>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</si>
  <si>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</si>
  <si>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</si>
  <si>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</si>
  <si>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</si>
  <si>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</si>
  <si>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</si>
  <si>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</si>
  <si>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</si>
  <si>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</si>
  <si>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</si>
  <si>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</si>
  <si>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</si>
  <si>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</si>
  <si>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</si>
  <si>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</si>
  <si>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</si>
  <si>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</si>
  <si>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</si>
  <si>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</si>
  <si>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</si>
  <si>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</si>
  <si>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</si>
  <si>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</si>
  <si>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</si>
  <si>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</si>
  <si>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</si>
  <si>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</si>
  <si>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</si>
  <si>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</si>
  <si>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</si>
  <si>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</si>
  <si>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</si>
  <si>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</si>
  <si>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</si>
  <si>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</si>
  <si>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</si>
  <si>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</si>
  <si>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</si>
  <si>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</si>
  <si>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</si>
  <si>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</si>
  <si>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</si>
  <si>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</si>
  <si>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</si>
  <si>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</si>
  <si>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</si>
  <si>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</si>
  <si>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</si>
  <si>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</si>
  <si>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</si>
  <si>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</si>
  <si>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</si>
  <si>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</si>
  <si>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</si>
  <si>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</si>
  <si>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</si>
  <si>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</si>
  <si>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</si>
  <si>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</si>
  <si>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</si>
  <si>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</si>
  <si>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</si>
  <si>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</si>
  <si>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</si>
  <si>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</si>
  <si>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</si>
  <si>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</si>
  <si>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</si>
  <si>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</si>
  <si>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</si>
  <si>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</si>
  <si>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</si>
  <si>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</si>
  <si>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</si>
  <si>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</si>
  <si>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</si>
  <si>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</si>
  <si>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</si>
  <si>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</si>
  <si>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</si>
  <si>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</si>
  <si>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</si>
  <si>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</si>
  <si>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</si>
  <si>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</si>
  <si>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</si>
  <si>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</si>
  <si>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</si>
  <si>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</si>
  <si>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</si>
  <si>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</si>
  <si>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</si>
  <si>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</si>
  <si>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</si>
  <si>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</si>
  <si>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</si>
  <si>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</si>
  <si>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</si>
  <si>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</si>
  <si>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</si>
  <si>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</si>
  <si>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</si>
  <si>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</si>
  <si>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</si>
  <si>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</si>
  <si>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</si>
  <si>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</si>
  <si>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</si>
  <si>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</si>
  <si>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</si>
  <si>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</si>
  <si>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</si>
  <si>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</si>
  <si>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</si>
  <si>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</si>
  <si>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</si>
  <si>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</si>
  <si>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</si>
  <si>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</si>
  <si>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</si>
  <si>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</si>
  <si>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</si>
  <si>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</si>
  <si>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</si>
  <si>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</si>
  <si>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</si>
  <si>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</si>
  <si>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</si>
  <si>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</si>
  <si>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</si>
  <si>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</si>
  <si>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</si>
  <si>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</si>
  <si>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</si>
  <si>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</si>
  <si>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</si>
  <si>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</si>
  <si>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</si>
  <si>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</si>
  <si>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</si>
  <si>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</si>
  <si>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</si>
  <si>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</si>
  <si>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</si>
  <si>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</si>
  <si>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</si>
  <si>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</si>
  <si>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</si>
  <si>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</si>
  <si>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</si>
  <si>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</si>
  <si>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</si>
  <si>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</si>
  <si>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</si>
  <si>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</si>
  <si>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</si>
  <si>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</si>
  <si>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</si>
  <si>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</si>
  <si>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</si>
  <si>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</si>
  <si>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</si>
  <si>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</si>
  <si>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</si>
  <si>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</si>
  <si>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</si>
  <si>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</si>
  <si>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</si>
  <si>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</si>
  <si>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</si>
  <si>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</si>
  <si>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</si>
  <si>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</si>
  <si>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</si>
  <si>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</si>
  <si>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</si>
  <si>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</si>
  <si>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</si>
  <si>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</si>
  <si>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</si>
  <si>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</si>
  <si>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</si>
  <si>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</si>
  <si>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</si>
  <si>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</si>
  <si>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</si>
  <si>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</si>
  <si>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</si>
  <si>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</si>
  <si>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</si>
  <si>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</si>
  <si>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</si>
  <si>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</si>
  <si>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</si>
  <si>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</si>
  <si>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</si>
  <si>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</si>
  <si>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</si>
  <si>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</si>
  <si>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</si>
  <si>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</si>
  <si>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</si>
  <si>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</si>
  <si>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</si>
  <si>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</si>
  <si>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</si>
  <si>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</si>
  <si>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</si>
  <si>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</si>
  <si>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</si>
  <si>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</si>
  <si>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</si>
  <si>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</si>
  <si>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</si>
  <si>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</si>
  <si>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</si>
  <si>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</si>
  <si>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</si>
  <si>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</si>
  <si>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</si>
  <si>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</si>
  <si>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</si>
  <si>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</si>
  <si>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</si>
  <si>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</si>
  <si>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</si>
  <si>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</si>
  <si>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</si>
  <si>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</si>
  <si>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</si>
  <si>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</si>
  <si>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</si>
  <si>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</si>
  <si>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</si>
  <si>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</si>
  <si>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</si>
  <si>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</si>
  <si>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</si>
  <si>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</si>
  <si>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</si>
  <si>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</si>
  <si>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</si>
  <si>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</si>
  <si>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</si>
  <si>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</si>
  <si>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</si>
  <si>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</si>
  <si>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</si>
  <si>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</si>
  <si>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</si>
  <si>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</si>
  <si>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</si>
  <si>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</si>
  <si>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</si>
  <si>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</si>
  <si>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</si>
  <si>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</si>
  <si>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</si>
  <si>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</si>
  <si>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</si>
  <si>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</si>
  <si>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</si>
  <si>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</si>
  <si>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</si>
  <si>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</si>
  <si>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</si>
  <si>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</si>
  <si>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</si>
  <si>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</si>
  <si>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</si>
  <si>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</si>
  <si>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</si>
  <si>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</si>
  <si>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</si>
  <si>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</si>
  <si>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</si>
  <si>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</si>
  <si>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</si>
  <si>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</si>
  <si>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</si>
  <si>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</si>
  <si>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</si>
  <si>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</si>
  <si>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</si>
  <si>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</si>
  <si>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</si>
  <si>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</si>
  <si>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</si>
  <si>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</si>
  <si>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</si>
  <si>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</si>
  <si>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</si>
  <si>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</si>
  <si>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</si>
  <si>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</si>
  <si>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</si>
  <si>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</si>
  <si>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</si>
  <si>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</si>
  <si>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</si>
  <si>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</si>
  <si>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</si>
  <si>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</si>
  <si>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</si>
  <si>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</si>
  <si>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</si>
  <si>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</si>
  <si>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</si>
  <si>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</si>
  <si>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</si>
  <si>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</si>
  <si>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</si>
  <si>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</si>
  <si>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</si>
  <si>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</si>
  <si>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</si>
  <si>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</si>
  <si>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</si>
  <si>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</si>
  <si>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</si>
  <si>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</si>
  <si>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</si>
  <si>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</si>
  <si>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</si>
  <si>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</si>
  <si>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</si>
  <si>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</si>
  <si>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</si>
  <si>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</si>
  <si>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</si>
  <si>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</si>
  <si>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</si>
  <si>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</si>
  <si>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</si>
  <si>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</si>
  <si>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</si>
  <si>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</si>
  <si>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</si>
  <si>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</si>
  <si>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</si>
  <si>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</si>
  <si>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</si>
  <si>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</si>
  <si>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</si>
  <si>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</si>
  <si>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</si>
  <si>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</si>
  <si>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</si>
  <si>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</si>
  <si>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</si>
  <si>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</si>
  <si>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</si>
  <si>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</si>
  <si>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</si>
  <si>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</si>
  <si>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</si>
  <si>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</si>
  <si>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</si>
  <si>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</si>
  <si>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</si>
  <si>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</si>
  <si>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</si>
  <si>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</si>
  <si>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</si>
  <si>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</si>
  <si>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</si>
  <si>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</si>
  <si>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</si>
  <si>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</si>
  <si>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</si>
  <si>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</si>
  <si>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</si>
  <si>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</si>
  <si>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</si>
  <si>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</si>
  <si>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</si>
  <si>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</si>
  <si>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</si>
  <si>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</si>
  <si>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</si>
  <si>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</si>
  <si>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</si>
  <si>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</si>
  <si>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</si>
  <si>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</si>
  <si>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</si>
  <si>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</si>
  <si>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</si>
  <si>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</si>
  <si>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</si>
  <si>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</si>
  <si>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</si>
  <si>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</si>
  <si>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</si>
  <si>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</si>
  <si>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</si>
  <si>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</si>
  <si>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</si>
  <si>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</si>
  <si>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</si>
  <si>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</si>
  <si>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</si>
  <si>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</si>
  <si>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</si>
  <si>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</si>
  <si>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</si>
  <si>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</si>
  <si>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</si>
  <si>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</si>
  <si>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</si>
  <si>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</si>
  <si>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</si>
  <si>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</si>
  <si>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</si>
  <si>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</si>
  <si>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</si>
  <si>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</si>
  <si>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</si>
  <si>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</si>
  <si>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</si>
  <si>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</si>
  <si>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</si>
  <si>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</si>
  <si>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</si>
  <si>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</si>
  <si>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</si>
  <si>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</si>
  <si>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</si>
  <si>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</si>
  <si>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</si>
  <si>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</si>
  <si>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</si>
  <si>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</si>
  <si>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</si>
  <si>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</si>
  <si>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</si>
  <si>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</si>
  <si>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</si>
  <si>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</si>
  <si>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</si>
  <si>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</si>
  <si>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</si>
  <si>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</si>
  <si>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</si>
  <si>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</si>
  <si>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</si>
  <si>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</si>
  <si>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</si>
  <si>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</si>
  <si>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</si>
  <si>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</si>
  <si>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</si>
  <si>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</si>
  <si>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</si>
  <si>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</si>
  <si>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</si>
  <si>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</si>
  <si>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</si>
  <si>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</si>
  <si>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</si>
  <si>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</si>
  <si>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</si>
  <si>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</si>
  <si>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</si>
  <si>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</si>
  <si>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</si>
  <si>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</si>
  <si>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</si>
  <si>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</si>
  <si>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</si>
  <si>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</si>
  <si>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</si>
  <si>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</si>
  <si>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</si>
  <si>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</si>
  <si>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</si>
  <si>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</si>
  <si>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</si>
  <si>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</si>
  <si>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</si>
  <si>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</si>
  <si>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</si>
  <si>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</si>
  <si>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</si>
  <si>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</si>
  <si>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</si>
  <si>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</si>
  <si>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</si>
  <si>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</si>
  <si>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</si>
  <si>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</si>
  <si>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</si>
  <si>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</si>
  <si>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</si>
  <si>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</si>
  <si>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</si>
  <si>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</si>
  <si>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</si>
  <si>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</si>
  <si>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</si>
  <si>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</si>
  <si>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</si>
  <si>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</si>
  <si>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</si>
  <si>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</si>
  <si>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</si>
  <si>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</si>
  <si>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</si>
  <si>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</si>
  <si>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</si>
  <si>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</si>
  <si>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</si>
  <si>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</si>
  <si>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</si>
  <si>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</si>
  <si>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</si>
  <si>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</si>
  <si>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</si>
  <si>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</si>
  <si>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</si>
  <si>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</si>
  <si>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</si>
  <si>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</si>
  <si>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</si>
  <si>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</si>
  <si>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</si>
  <si>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</si>
  <si>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</si>
  <si>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</si>
  <si>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</si>
  <si>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</si>
  <si>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</si>
  <si>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</si>
  <si>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</si>
  <si>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</si>
  <si>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</si>
  <si>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</si>
  <si>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</si>
  <si>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</si>
  <si>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</si>
  <si>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</si>
  <si>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</si>
  <si>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</si>
  <si>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</si>
  <si>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</si>
  <si>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</si>
  <si>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</si>
  <si>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</si>
  <si>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</si>
  <si>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</si>
  <si>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</si>
  <si>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</si>
  <si>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</si>
  <si>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</si>
  <si>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</si>
  <si>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</si>
  <si>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</si>
  <si>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</si>
  <si>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</si>
  <si>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</si>
  <si>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</si>
  <si>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</si>
  <si>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</si>
  <si>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</si>
  <si>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</si>
  <si>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</si>
  <si>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</si>
  <si>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</si>
  <si>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</si>
  <si>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</si>
  <si>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</si>
  <si>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</si>
  <si>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</si>
  <si>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</si>
  <si>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</si>
  <si>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</si>
  <si>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</si>
  <si>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</si>
  <si>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</si>
  <si>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</si>
  <si>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</si>
  <si>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</si>
  <si>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</si>
  <si>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</si>
  <si>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</si>
  <si>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</si>
  <si>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</si>
  <si>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</si>
  <si>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</si>
  <si>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</si>
  <si>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</si>
  <si>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</si>
  <si>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</si>
  <si>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</si>
  <si>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</si>
  <si>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</si>
  <si>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</si>
  <si>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</si>
  <si>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</si>
  <si>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</si>
  <si>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</si>
  <si>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</si>
  <si>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</si>
  <si>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</si>
  <si>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</si>
  <si>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</si>
  <si>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</si>
  <si>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</si>
  <si>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</si>
  <si>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</si>
  <si>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</si>
  <si>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</si>
  <si>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</si>
  <si>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</si>
  <si>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</si>
  <si>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</si>
  <si>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</si>
  <si>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</si>
  <si>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</si>
  <si>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</si>
  <si>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</si>
  <si>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</si>
  <si>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</si>
  <si>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</si>
  <si>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</si>
  <si>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</si>
  <si>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</si>
  <si>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</si>
  <si>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</si>
  <si>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</si>
  <si>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</si>
  <si>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</si>
  <si>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</si>
  <si>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</si>
  <si>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</si>
  <si>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</si>
  <si>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</si>
  <si>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</si>
  <si>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</si>
  <si>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</si>
  <si>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</si>
  <si>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</si>
  <si>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</si>
  <si>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</si>
  <si>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</si>
  <si>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</si>
  <si>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</si>
  <si>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</si>
  <si>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</si>
  <si>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</si>
  <si>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</si>
  <si>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</si>
  <si>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</si>
  <si>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</si>
  <si>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</si>
  <si>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</si>
  <si>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</si>
  <si>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</si>
  <si>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</si>
  <si>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</si>
  <si>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</si>
  <si>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</si>
  <si>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</si>
  <si>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</si>
  <si>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</si>
  <si>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</si>
  <si>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</si>
  <si>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</si>
  <si>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</si>
  <si>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</si>
  <si>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</si>
  <si>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</si>
  <si>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</si>
  <si>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</si>
  <si>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</si>
  <si>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</si>
  <si>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</si>
  <si>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</si>
  <si>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</si>
  <si>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</si>
  <si>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</si>
  <si>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</si>
  <si>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</si>
  <si>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</si>
  <si>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</si>
  <si>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</si>
  <si>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</si>
  <si>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</si>
  <si>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</si>
  <si>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</si>
  <si>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</si>
  <si>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</si>
  <si>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</si>
  <si>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</si>
  <si>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</si>
  <si>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</si>
  <si>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</si>
  <si>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</si>
  <si>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</si>
  <si>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</si>
  <si>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</si>
  <si>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</si>
  <si>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</si>
  <si>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</si>
  <si>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</si>
  <si>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</si>
  <si>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</si>
  <si>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</si>
  <si>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</si>
  <si>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</si>
  <si>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</si>
  <si>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</si>
  <si>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</si>
  <si>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</si>
  <si>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</si>
  <si>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</si>
  <si>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</si>
  <si>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</si>
  <si>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</si>
  <si>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</si>
  <si>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</si>
  <si>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</si>
  <si>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</si>
  <si>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</si>
  <si>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</si>
  <si>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</si>
  <si>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</si>
  <si>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</si>
  <si>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</si>
  <si>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</si>
  <si>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</si>
  <si>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</si>
  <si>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</si>
  <si>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</si>
  <si>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</si>
  <si>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</si>
  <si>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</si>
  <si>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</si>
  <si>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</si>
  <si>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</si>
  <si>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</si>
  <si>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</si>
  <si>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</si>
  <si>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</si>
  <si>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</si>
  <si>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</si>
  <si>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</si>
  <si>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</si>
  <si>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</si>
  <si>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</si>
  <si>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</si>
  <si>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</si>
  <si>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</si>
  <si>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</si>
  <si>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</si>
  <si>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</si>
  <si>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</si>
  <si>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</si>
  <si>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</si>
  <si>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</si>
  <si>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</si>
  <si>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</si>
  <si>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</si>
  <si>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</si>
  <si>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</si>
  <si>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</si>
  <si>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</si>
  <si>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</si>
  <si>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</si>
  <si>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</si>
  <si>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</si>
  <si>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</si>
  <si>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</si>
  <si>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</si>
  <si>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</si>
  <si>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</si>
  <si>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</si>
  <si>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</si>
  <si>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</si>
  <si>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</si>
  <si>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</si>
  <si>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</si>
  <si>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</si>
  <si>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</si>
  <si>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</si>
  <si>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</si>
  <si>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</si>
  <si>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</si>
  <si>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</si>
  <si>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</si>
  <si>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</si>
  <si>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</si>
  <si>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</si>
  <si>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</si>
  <si>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</si>
  <si>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</si>
  <si>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</si>
  <si>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</si>
  <si>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</si>
  <si>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</si>
  <si>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</si>
  <si>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</si>
  <si>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</si>
  <si>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</si>
  <si>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</si>
  <si>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</si>
  <si>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</si>
  <si>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</si>
  <si>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</si>
  <si>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</si>
  <si>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</si>
  <si>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</si>
  <si>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</si>
  <si>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</si>
  <si>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</si>
  <si>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</si>
  <si>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</si>
  <si>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</si>
  <si>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</si>
  <si>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</si>
  <si>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</si>
  <si>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</si>
  <si>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</si>
  <si>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</si>
  <si>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</si>
  <si>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</si>
  <si>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</si>
  <si>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</si>
  <si>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</si>
  <si>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</si>
  <si>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</si>
  <si>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</si>
  <si>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</si>
  <si>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</si>
  <si>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</si>
  <si>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</si>
  <si>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</si>
  <si>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</si>
  <si>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</si>
  <si>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</si>
  <si>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</si>
  <si>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</si>
  <si>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</si>
  <si>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</si>
  <si>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</si>
  <si>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</si>
  <si>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</si>
  <si>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</si>
  <si>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</si>
  <si>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</si>
  <si>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</si>
  <si>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</si>
  <si>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</si>
  <si>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</si>
  <si>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</si>
  <si>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</si>
  <si>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</si>
  <si>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</si>
  <si>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</si>
  <si>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</si>
  <si>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</si>
  <si>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</si>
  <si>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</si>
  <si>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</si>
  <si>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</si>
  <si>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</si>
  <si>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</si>
  <si>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</si>
  <si>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</si>
  <si>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</si>
  <si>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</si>
  <si>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</si>
  <si>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</si>
  <si>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</si>
  <si>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</si>
  <si>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</si>
  <si>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</si>
  <si>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</si>
  <si>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</si>
  <si>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</si>
  <si>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</si>
  <si>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</si>
  <si>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</si>
  <si>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</si>
  <si>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</si>
  <si>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</si>
  <si>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</si>
  <si>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</si>
  <si>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</si>
  <si>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</si>
  <si>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</si>
  <si>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</si>
  <si>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</si>
  <si>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</si>
  <si>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</si>
  <si>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</si>
  <si>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</si>
  <si>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</si>
  <si>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</si>
  <si>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</si>
  <si>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</si>
  <si>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</si>
  <si>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</si>
  <si>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</si>
  <si>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</si>
  <si>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</si>
  <si>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</si>
  <si>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</si>
  <si>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</si>
  <si>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</si>
  <si>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</si>
  <si>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</si>
  <si>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</si>
  <si>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</si>
  <si>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</si>
  <si>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</si>
  <si>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</si>
  <si>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</si>
  <si>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</si>
  <si>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</si>
  <si>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</si>
  <si>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</si>
  <si>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</si>
  <si>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</si>
  <si>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</si>
  <si>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</si>
  <si>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</si>
  <si>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</si>
  <si>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</si>
  <si>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</si>
  <si>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</si>
  <si>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</si>
  <si>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</si>
  <si>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</si>
  <si>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</si>
  <si>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</si>
  <si>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</si>
  <si>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</si>
  <si>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</si>
  <si>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</si>
  <si>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</si>
  <si>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</si>
  <si>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</si>
  <si>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</si>
  <si>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</si>
  <si>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</si>
  <si>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</si>
  <si>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</si>
  <si>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</si>
  <si>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</si>
  <si>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</si>
  <si>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</si>
  <si>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</si>
  <si>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</si>
  <si>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</si>
  <si>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</si>
  <si>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</si>
  <si>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</si>
  <si>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</si>
  <si>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</si>
  <si>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</si>
  <si>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</si>
  <si>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</si>
  <si>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</si>
  <si>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</si>
  <si>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</si>
  <si>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</si>
  <si>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</si>
  <si>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</si>
  <si>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</si>
  <si>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</si>
  <si>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</si>
  <si>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</si>
  <si>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</si>
  <si>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</si>
  <si>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</si>
  <si>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</si>
  <si>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</si>
  <si>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</si>
  <si>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</si>
  <si>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</si>
  <si>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</si>
  <si>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</si>
  <si>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</si>
  <si>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</si>
  <si>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</si>
  <si>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</si>
  <si>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</si>
  <si>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</si>
  <si>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</si>
  <si>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</si>
  <si>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</si>
  <si>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</si>
  <si>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</si>
  <si>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</si>
  <si>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</si>
  <si>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</si>
  <si>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</si>
  <si>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</si>
  <si>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</si>
  <si>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</si>
  <si>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</si>
  <si>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</si>
  <si>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</si>
  <si>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</si>
  <si>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</si>
  <si>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</si>
  <si>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</si>
  <si>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</si>
  <si>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</si>
  <si>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</si>
  <si>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</si>
  <si>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</si>
  <si>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</si>
  <si>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</si>
  <si>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</si>
  <si>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</si>
  <si>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</si>
  <si>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</si>
  <si>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</si>
  <si>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</si>
  <si>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</si>
  <si>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</si>
  <si>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</si>
  <si>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</si>
  <si>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</si>
  <si>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</si>
  <si>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</si>
  <si>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</si>
  <si>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</si>
  <si>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</si>
  <si>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</si>
  <si>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</si>
  <si>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</si>
  <si>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</si>
  <si>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</si>
  <si>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</si>
  <si>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</si>
  <si>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</si>
  <si>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</si>
  <si>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</si>
  <si>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</si>
  <si>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</si>
  <si>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</si>
  <si>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</si>
  <si>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</si>
  <si>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</si>
  <si>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</si>
  <si>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</si>
  <si>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</si>
  <si>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</si>
  <si>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</si>
  <si>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</si>
  <si>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</si>
  <si>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</si>
  <si>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</si>
  <si>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</si>
  <si>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</si>
  <si>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</si>
  <si>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</si>
  <si>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</si>
  <si>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</si>
  <si>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</si>
  <si>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</si>
  <si>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</si>
  <si>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</si>
  <si>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</si>
  <si>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</si>
  <si>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</si>
  <si>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</si>
  <si>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</si>
  <si>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</si>
  <si>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</si>
  <si>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</si>
  <si>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</si>
  <si>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</si>
  <si>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</si>
  <si>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</si>
  <si>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</si>
  <si>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</si>
  <si>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</si>
  <si>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</si>
  <si>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</si>
  <si>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</si>
  <si>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</si>
  <si>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</si>
  <si>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</si>
  <si>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</si>
  <si>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</si>
  <si>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</si>
  <si>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</si>
  <si>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</si>
  <si>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</si>
  <si>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</si>
  <si>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</si>
  <si>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</si>
  <si>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</si>
  <si>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</si>
  <si>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</si>
  <si>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</si>
  <si>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</si>
  <si>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</si>
  <si>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</si>
  <si>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</si>
  <si>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</si>
  <si>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</si>
  <si>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</si>
  <si>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</si>
  <si>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</si>
  <si>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</si>
  <si>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</si>
  <si>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</si>
  <si>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</si>
  <si>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</si>
  <si>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</si>
  <si>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</si>
  <si>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</si>
  <si>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</si>
  <si>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</si>
  <si>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</si>
  <si>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</si>
  <si>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</si>
  <si>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</si>
  <si>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</si>
  <si>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</si>
  <si>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</si>
  <si>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</si>
  <si>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</si>
  <si>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</si>
  <si>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</si>
  <si>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</si>
  <si>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</si>
  <si>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</si>
  <si>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</si>
  <si>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</si>
  <si>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</si>
  <si>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</si>
  <si>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</si>
  <si>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</si>
  <si>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</si>
  <si>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</si>
  <si>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</si>
  <si>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</si>
  <si>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</si>
  <si>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</si>
  <si>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</si>
  <si>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</si>
  <si>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</si>
  <si>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</si>
  <si>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</si>
  <si>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</si>
  <si>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</si>
  <si>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</si>
  <si>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</si>
  <si>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</si>
  <si>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</si>
  <si>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</si>
  <si>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</si>
  <si>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</si>
  <si>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</si>
  <si>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</si>
  <si>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</si>
  <si>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</si>
  <si>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</si>
  <si>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</si>
  <si>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</si>
  <si>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</si>
  <si>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</si>
  <si>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</si>
  <si>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</si>
  <si>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</si>
  <si>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</si>
  <si>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</si>
  <si>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</si>
  <si>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</si>
  <si>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</si>
  <si>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</si>
  <si>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</si>
  <si>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</si>
  <si>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</si>
  <si>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</si>
  <si>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</si>
  <si>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</si>
  <si>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</si>
  <si>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</si>
  <si>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</si>
  <si>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</si>
  <si>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</si>
  <si>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</si>
  <si>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</si>
  <si>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</si>
  <si>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</si>
  <si>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</si>
  <si>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</si>
  <si>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</si>
  <si>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</si>
  <si>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</si>
  <si>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</si>
  <si>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</si>
  <si>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</si>
  <si>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</si>
  <si>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</si>
  <si>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</si>
  <si>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</si>
  <si>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</si>
  <si>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</si>
  <si>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</si>
  <si>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</si>
  <si>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</si>
  <si>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</si>
  <si>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</si>
  <si>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</si>
  <si>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</si>
  <si>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</si>
  <si>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</si>
  <si>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</si>
  <si>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</si>
  <si>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</si>
  <si>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</si>
  <si>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</si>
  <si>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</si>
  <si>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</si>
  <si>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</si>
  <si>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</si>
  <si>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</si>
  <si>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</si>
  <si>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</si>
  <si>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</si>
  <si>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</si>
  <si>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</si>
  <si>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</si>
  <si>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</si>
  <si>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</si>
  <si>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</si>
  <si>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</si>
  <si>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</si>
  <si>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</si>
  <si>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</si>
  <si>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</si>
  <si>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</si>
  <si>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</si>
  <si>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</si>
  <si>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</si>
  <si>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</si>
  <si>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</si>
  <si>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</si>
  <si>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</si>
  <si>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</si>
  <si>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</si>
  <si>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</si>
  <si>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</si>
  <si>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</si>
  <si>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</si>
  <si>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</si>
  <si>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</si>
  <si>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</si>
  <si>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</si>
  <si>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</si>
  <si>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</si>
  <si>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</si>
  <si>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</si>
  <si>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</si>
  <si>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</si>
  <si>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</si>
  <si>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</si>
  <si>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</si>
  <si>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</si>
  <si>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</si>
  <si>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</si>
  <si>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</si>
  <si>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</si>
  <si>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</si>
  <si>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</si>
  <si>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</si>
  <si>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</si>
  <si>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</si>
  <si>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</si>
  <si>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</si>
  <si>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</si>
  <si>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</si>
  <si>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</si>
  <si>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</si>
  <si>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</si>
  <si>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</si>
  <si>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</si>
  <si>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</si>
  <si>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</si>
  <si>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</si>
  <si>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</si>
  <si>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</si>
  <si>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</si>
  <si>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</si>
  <si>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</si>
  <si>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</si>
  <si>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</si>
  <si>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</si>
  <si>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</si>
  <si>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</si>
  <si>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</si>
  <si>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</si>
  <si>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</si>
  <si>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</si>
  <si>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</si>
  <si>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</si>
  <si>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</si>
  <si>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</si>
  <si>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</si>
  <si>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</si>
  <si>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</si>
  <si>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</si>
  <si>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</si>
  <si>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</si>
  <si>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</si>
  <si>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</si>
  <si>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</si>
  <si>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</si>
  <si>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</si>
  <si>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</si>
  <si>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</si>
  <si>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</si>
  <si>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</si>
  <si>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</si>
  <si>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</si>
  <si>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</si>
  <si>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</si>
  <si>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</si>
  <si>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</si>
  <si>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</si>
  <si>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</si>
  <si>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</si>
  <si>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</si>
  <si>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</si>
  <si>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</si>
  <si>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</si>
  <si>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</si>
  <si>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</si>
  <si>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</si>
  <si>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</si>
  <si>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</si>
  <si>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</si>
  <si>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</si>
  <si>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</si>
  <si>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</si>
  <si>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</si>
  <si>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</si>
  <si>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</si>
  <si>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</si>
  <si>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</si>
  <si>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</si>
  <si>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</si>
  <si>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</si>
  <si>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</si>
  <si>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</si>
  <si>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</si>
  <si>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</si>
  <si>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</si>
  <si>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</si>
  <si>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</si>
  <si>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</si>
  <si>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</si>
  <si>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</si>
  <si>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</si>
  <si>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</si>
  <si>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</si>
  <si>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</si>
  <si>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</si>
  <si>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</si>
  <si>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</si>
  <si>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</si>
  <si>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</si>
  <si>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</si>
  <si>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</si>
  <si>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</si>
  <si>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</si>
  <si>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</si>
  <si>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</si>
  <si>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</si>
  <si>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</si>
  <si>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</si>
  <si>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</si>
  <si>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</si>
  <si>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</si>
  <si>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</si>
  <si>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</si>
  <si>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</si>
  <si>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</si>
  <si>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</si>
  <si>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</si>
  <si>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</si>
  <si>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</si>
  <si>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</si>
  <si>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</si>
  <si>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</si>
  <si>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</si>
  <si>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</si>
  <si>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</si>
  <si>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</si>
  <si>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</si>
  <si>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</si>
  <si>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</si>
  <si>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</si>
  <si>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</si>
  <si>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</si>
  <si>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</si>
  <si>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</si>
  <si>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</si>
  <si>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</si>
  <si>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</si>
  <si>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</si>
  <si>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</si>
  <si>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</si>
  <si>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</si>
  <si>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</si>
  <si>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</si>
  <si>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</si>
  <si>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</si>
  <si>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</si>
  <si>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</si>
  <si>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</si>
  <si>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</si>
  <si>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</si>
  <si>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</si>
  <si>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</si>
  <si>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</si>
  <si>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</si>
  <si>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</si>
  <si>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</si>
  <si>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</si>
  <si>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</si>
  <si>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</si>
  <si>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</si>
  <si>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</si>
  <si>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</si>
  <si>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</si>
  <si>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</si>
  <si>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</si>
  <si>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</si>
  <si>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</si>
  <si>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</si>
  <si>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</si>
  <si>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</si>
  <si>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</si>
  <si>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</si>
  <si>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</si>
  <si>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</si>
  <si>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</si>
  <si>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</si>
  <si>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</si>
  <si>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</si>
  <si>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</si>
  <si>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</si>
  <si>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</si>
  <si>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</si>
  <si>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</si>
  <si>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</si>
  <si>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</si>
  <si>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</si>
  <si>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</si>
  <si>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</si>
  <si>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</si>
  <si>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</si>
  <si>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</si>
  <si>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</si>
  <si>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</si>
  <si>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</si>
  <si>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</si>
  <si>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</si>
  <si>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</si>
  <si>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</si>
  <si>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</si>
  <si>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</si>
  <si>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</si>
  <si>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</si>
  <si>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</si>
  <si>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</si>
  <si>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</si>
  <si>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</si>
  <si>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</si>
  <si>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</si>
  <si>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</si>
  <si>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</si>
  <si>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</si>
  <si>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</si>
  <si>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</si>
  <si>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</si>
  <si>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</si>
  <si>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</si>
  <si>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</si>
  <si>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</si>
  <si>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</si>
  <si>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</si>
  <si>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</si>
  <si>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</si>
  <si>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</si>
  <si>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</si>
  <si>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</si>
  <si>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</si>
  <si>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</si>
  <si>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</si>
  <si>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</si>
  <si>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</si>
  <si>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</si>
  <si>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</si>
  <si>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</si>
  <si>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</si>
  <si>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</si>
  <si>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</si>
  <si>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</si>
  <si>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</si>
  <si>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</si>
  <si>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</si>
  <si>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</si>
  <si>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</si>
  <si>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</si>
  <si>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</si>
  <si>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</si>
  <si>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</si>
  <si>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</si>
  <si>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</si>
  <si>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</si>
  <si>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</si>
  <si>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</si>
  <si>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</si>
  <si>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</si>
  <si>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</si>
  <si>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</si>
  <si>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</si>
  <si>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</si>
  <si>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</si>
  <si>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</si>
  <si>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</si>
  <si>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</si>
  <si>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</si>
  <si>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</si>
  <si>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</si>
  <si>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</si>
  <si>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</si>
  <si>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</si>
  <si>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</si>
  <si>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</si>
  <si>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</si>
  <si>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</si>
  <si>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</si>
  <si>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</si>
  <si>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</si>
  <si>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</si>
  <si>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</si>
  <si>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</si>
  <si>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</si>
  <si>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</si>
  <si>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</si>
  <si>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</si>
  <si>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</si>
  <si>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</si>
  <si>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</si>
  <si>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</si>
  <si>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</si>
  <si>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</si>
  <si>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</si>
  <si>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</si>
  <si>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</si>
  <si>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</si>
  <si>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</si>
  <si>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</si>
  <si>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</si>
  <si>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</si>
  <si>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</si>
  <si>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</si>
  <si>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</si>
  <si>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</si>
  <si>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</si>
  <si>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</si>
  <si>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</si>
  <si>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</si>
  <si>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</si>
  <si>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</si>
  <si>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</si>
  <si>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</si>
  <si>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</si>
  <si>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</si>
  <si>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</si>
  <si>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</si>
  <si>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</si>
  <si>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</si>
  <si>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</si>
  <si>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</si>
  <si>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</si>
  <si>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</si>
  <si>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</si>
  <si>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</si>
  <si>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</si>
  <si>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</si>
  <si>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</si>
  <si>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</si>
  <si>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</si>
  <si>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</si>
  <si>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</si>
  <si>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</si>
  <si>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</si>
  <si>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</si>
  <si>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</si>
  <si>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</si>
  <si>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</si>
  <si>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</si>
  <si>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</si>
  <si>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</si>
  <si>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</si>
  <si>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</si>
  <si>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</si>
  <si>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</si>
  <si>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</si>
  <si>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</si>
  <si>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</si>
  <si>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</si>
  <si>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</si>
  <si>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</si>
  <si>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</si>
  <si>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</si>
  <si>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</si>
  <si>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</si>
  <si>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</si>
  <si>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</si>
  <si>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</si>
  <si>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</si>
  <si>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</si>
  <si>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</si>
  <si>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</si>
  <si>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</si>
  <si>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</si>
  <si>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</si>
  <si>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</si>
  <si>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</si>
  <si>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</si>
  <si>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</si>
  <si>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</si>
  <si>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</si>
  <si>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</si>
  <si>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</si>
  <si>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</si>
  <si>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</si>
  <si>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</si>
  <si>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</si>
  <si>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</si>
  <si>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</si>
  <si>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</si>
  <si>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</si>
  <si>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</si>
  <si>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</si>
  <si>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</si>
  <si>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</si>
  <si>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</si>
  <si>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</si>
  <si>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</si>
  <si>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</si>
  <si>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</si>
  <si>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</si>
  <si>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</si>
  <si>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</si>
  <si>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</si>
  <si>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</si>
  <si>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</si>
  <si>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</si>
  <si>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</si>
  <si>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</si>
  <si>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</si>
  <si>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</si>
  <si>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</si>
  <si>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</si>
  <si>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</si>
  <si>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</si>
  <si>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</si>
  <si>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</si>
  <si>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</si>
  <si>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</si>
  <si>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</si>
  <si>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</si>
  <si>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</si>
  <si>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</si>
  <si>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</si>
  <si>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</si>
  <si>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</si>
  <si>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</si>
  <si>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</si>
  <si>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</si>
  <si>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</si>
  <si>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</si>
  <si>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</si>
  <si>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</si>
  <si>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</si>
  <si>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</si>
  <si>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</si>
  <si>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</si>
  <si>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</si>
  <si>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</si>
  <si>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</si>
  <si>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</si>
  <si>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</si>
  <si>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</si>
  <si>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</si>
  <si>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</si>
  <si>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</si>
  <si>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</si>
  <si>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</si>
  <si>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</si>
  <si>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</si>
  <si>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</si>
  <si>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</si>
  <si>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</si>
  <si>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</si>
  <si>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</si>
  <si>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</si>
  <si>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</si>
  <si>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</si>
  <si>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</si>
  <si>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</si>
  <si>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</si>
  <si>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</si>
  <si>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</si>
  <si>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</si>
  <si>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</si>
  <si>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</si>
  <si>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</si>
  <si>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</si>
  <si>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</si>
  <si>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</si>
  <si>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</si>
  <si>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</si>
  <si>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</si>
  <si>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</si>
  <si>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</si>
  <si>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</si>
  <si>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</si>
  <si>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</si>
  <si>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</si>
  <si>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</si>
  <si>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</si>
  <si>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</si>
  <si>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</si>
  <si>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</si>
  <si>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</si>
  <si>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</si>
  <si>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</si>
  <si>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</si>
  <si>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</si>
  <si>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</si>
  <si>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</si>
  <si>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</si>
  <si>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</si>
  <si>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</si>
  <si>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</si>
  <si>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</si>
  <si>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</si>
  <si>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</si>
  <si>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</si>
  <si>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</si>
  <si>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</si>
  <si>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</si>
  <si>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</si>
  <si>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</si>
  <si>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</si>
  <si>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</si>
  <si>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</si>
  <si>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</si>
  <si>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</si>
  <si>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</si>
  <si>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</si>
  <si>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</si>
  <si>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</si>
  <si>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</si>
  <si>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</si>
  <si>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</si>
  <si>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</si>
  <si>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</si>
  <si>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</si>
  <si>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</si>
  <si>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</si>
  <si>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</si>
  <si>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</si>
  <si>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</si>
  <si>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</si>
  <si>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</si>
  <si>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</si>
  <si>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</si>
  <si>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</si>
  <si>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</si>
  <si>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</si>
  <si>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</si>
  <si>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</si>
  <si>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</si>
  <si>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</si>
  <si>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</si>
  <si>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</si>
  <si>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</si>
  <si>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</si>
  <si>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</si>
  <si>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</si>
  <si>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</si>
  <si>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</si>
  <si>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</si>
  <si>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</si>
  <si>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</si>
  <si>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</si>
  <si>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</si>
  <si>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</si>
  <si>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</si>
  <si>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</si>
  <si>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</si>
  <si>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</si>
  <si>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</si>
  <si>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</si>
  <si>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</si>
  <si>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</si>
  <si>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</si>
  <si>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</si>
  <si>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</si>
  <si>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</si>
  <si>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</si>
  <si>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</si>
  <si>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</si>
  <si>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</si>
  <si>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</si>
  <si>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</si>
  <si>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</si>
  <si>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</si>
  <si>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</si>
  <si>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</si>
  <si>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</si>
  <si>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</si>
  <si>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</si>
  <si>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</si>
  <si>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</si>
  <si>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</si>
  <si>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</si>
  <si>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</si>
  <si>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</si>
  <si>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</si>
  <si>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</si>
  <si>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</si>
  <si>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</si>
  <si>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</si>
  <si>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</si>
  <si>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</si>
  <si>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</si>
  <si>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</si>
  <si>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</si>
  <si>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</si>
  <si>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</si>
  <si>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</si>
  <si>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</si>
  <si>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</si>
  <si>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</si>
  <si>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</si>
  <si>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</si>
  <si>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</si>
  <si>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</si>
  <si>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</si>
  <si>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</si>
  <si>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</si>
  <si>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</si>
  <si>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</si>
  <si>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</si>
  <si>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</si>
  <si>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</si>
  <si>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</si>
  <si>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</si>
  <si>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</si>
  <si>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</si>
  <si>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</si>
  <si>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</si>
  <si>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</si>
  <si>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</si>
  <si>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</si>
  <si>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</si>
  <si>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</si>
  <si>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</si>
  <si>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</si>
  <si>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</si>
  <si>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</si>
  <si>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</si>
  <si>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</si>
  <si>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</si>
  <si>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</si>
  <si>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</si>
  <si>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</si>
  <si>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</si>
  <si>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</si>
  <si>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</si>
  <si>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</si>
  <si>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</si>
  <si>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</si>
  <si>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</si>
  <si>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</si>
  <si>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</si>
  <si>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</si>
  <si>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</si>
  <si>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</si>
  <si>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</si>
  <si>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</si>
  <si>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</si>
  <si>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</si>
  <si>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</si>
  <si>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</si>
  <si>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</si>
  <si>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</si>
  <si>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</si>
  <si>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</si>
  <si>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</si>
  <si>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</si>
  <si>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</si>
  <si>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</si>
  <si>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</si>
  <si>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</si>
  <si>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</si>
  <si>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</si>
  <si>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</si>
  <si>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</si>
  <si>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</si>
  <si>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</si>
  <si>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</si>
  <si>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</si>
  <si>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</si>
  <si>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</si>
  <si>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</si>
  <si>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</si>
  <si>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</si>
  <si>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</si>
  <si>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</si>
  <si>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</si>
  <si>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</si>
  <si>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</si>
  <si>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</si>
  <si>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</si>
  <si>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</si>
  <si>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</si>
  <si>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</si>
  <si>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</si>
  <si>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</si>
  <si>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</si>
  <si>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</si>
  <si>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</si>
  <si>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</si>
  <si>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</si>
  <si>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</si>
  <si>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</si>
  <si>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</si>
  <si>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</si>
  <si>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</si>
  <si>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</si>
  <si>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</si>
  <si>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</si>
  <si>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</si>
  <si>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</si>
  <si>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</si>
  <si>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</si>
  <si>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</si>
  <si>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</si>
  <si>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</si>
  <si>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</si>
  <si>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</si>
  <si>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</si>
  <si>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</si>
  <si>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</si>
  <si>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</si>
  <si>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</si>
  <si>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</si>
  <si>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</si>
  <si>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</si>
  <si>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</si>
  <si>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</si>
  <si>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</si>
  <si>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</si>
  <si>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</si>
  <si>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</si>
  <si>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</si>
  <si>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</si>
  <si>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</si>
  <si>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</si>
  <si>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</si>
  <si>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</si>
  <si>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</si>
  <si>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</si>
  <si>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</si>
  <si>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</si>
  <si>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</si>
  <si>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</si>
  <si>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</si>
  <si>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</si>
  <si>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</si>
  <si>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</si>
  <si>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</si>
  <si>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</si>
  <si>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</si>
  <si>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</si>
  <si>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</si>
  <si>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</si>
  <si>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</si>
  <si>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</si>
  <si>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</si>
  <si>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</si>
  <si>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</si>
  <si>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</si>
  <si>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</si>
  <si>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</si>
  <si>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</si>
  <si>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</si>
  <si>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</si>
  <si>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</si>
  <si>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</si>
  <si>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</si>
  <si>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</si>
  <si>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</si>
  <si>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</si>
  <si>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</si>
  <si>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</si>
  <si>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</si>
  <si>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</si>
  <si>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</si>
  <si>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</si>
  <si>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</si>
  <si>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</si>
  <si>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</si>
  <si>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</si>
  <si>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</si>
  <si>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</si>
  <si>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</si>
  <si>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</si>
  <si>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</si>
  <si>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</si>
  <si>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</si>
  <si>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</si>
  <si>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</si>
  <si>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</si>
  <si>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</si>
  <si>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</si>
  <si>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</si>
  <si>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</si>
  <si>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</si>
  <si>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</si>
  <si>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</si>
  <si>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</si>
  <si>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</si>
  <si>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</si>
  <si>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</si>
  <si>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</si>
  <si>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</si>
  <si>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</si>
  <si>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</si>
  <si>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</si>
  <si>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</si>
  <si>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</si>
  <si>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</si>
  <si>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</si>
  <si>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</si>
  <si>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</si>
  <si>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</si>
  <si>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</si>
  <si>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</si>
  <si>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</si>
  <si>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</si>
  <si>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</si>
  <si>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</si>
  <si>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</si>
  <si>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</si>
  <si>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</si>
  <si>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</si>
  <si>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</si>
  <si>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</si>
  <si>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</si>
  <si>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</si>
  <si>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</si>
  <si>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</si>
  <si>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</si>
  <si>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</si>
  <si>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</si>
  <si>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</si>
  <si>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</si>
  <si>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</si>
  <si>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</si>
  <si>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</si>
  <si>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</si>
  <si>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</si>
  <si>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</si>
  <si>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</si>
  <si>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</si>
  <si>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</si>
  <si>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</si>
  <si>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</si>
  <si>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</si>
  <si>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</si>
  <si>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</si>
  <si>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</si>
  <si>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</si>
  <si>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</si>
  <si>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</si>
  <si>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</si>
  <si>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</si>
  <si>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</si>
  <si>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</si>
  <si>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</si>
  <si>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</si>
  <si>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</si>
  <si>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</si>
  <si>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</si>
  <si>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</si>
  <si>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</si>
  <si>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</si>
  <si>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</si>
  <si>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</si>
  <si>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</si>
  <si>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</si>
  <si>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</si>
  <si>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</si>
  <si>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</si>
  <si>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</si>
  <si>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</si>
  <si>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</si>
  <si>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</si>
  <si>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</si>
  <si>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</si>
  <si>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</si>
  <si>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</si>
  <si>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</si>
  <si>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</si>
  <si>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</si>
  <si>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</si>
  <si>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</si>
  <si>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</si>
  <si>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</si>
  <si>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</si>
  <si>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</si>
  <si>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</si>
  <si>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</si>
  <si>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</si>
  <si>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</si>
  <si>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</si>
  <si>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</si>
  <si>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</si>
  <si>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</si>
  <si>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</si>
  <si>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</si>
  <si>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</si>
  <si>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</si>
  <si>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</si>
  <si>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</si>
  <si>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</si>
  <si>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</si>
  <si>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</si>
  <si>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</si>
  <si>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</si>
  <si>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</si>
  <si>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</si>
  <si>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</si>
  <si>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</si>
  <si>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</si>
  <si>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</si>
  <si>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</si>
  <si>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</si>
  <si>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</si>
  <si>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</si>
  <si>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</si>
  <si>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</si>
  <si>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</si>
  <si>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</si>
  <si>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</si>
  <si>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</si>
  <si>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</si>
  <si>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</si>
  <si>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</si>
  <si>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</si>
  <si>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</si>
  <si>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</si>
  <si>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</si>
  <si>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</si>
  <si>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</si>
  <si>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</si>
  <si>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</si>
  <si>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</si>
  <si>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</si>
  <si>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</si>
  <si>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</si>
  <si>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</si>
  <si>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</si>
  <si>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</si>
  <si>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</si>
  <si>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</si>
  <si>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</si>
  <si>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</si>
  <si>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</si>
  <si>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</si>
  <si>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</si>
  <si>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</si>
  <si>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</si>
  <si>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</si>
  <si>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</si>
  <si>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</si>
  <si>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</si>
  <si>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</si>
  <si>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</si>
  <si>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</si>
  <si>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</si>
  <si>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</si>
  <si>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</si>
  <si>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</si>
  <si>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</si>
  <si>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</si>
  <si>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</si>
  <si>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</si>
  <si>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</si>
  <si>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</si>
  <si>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</si>
  <si>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</si>
  <si>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</si>
  <si>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</si>
  <si>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</si>
  <si>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</si>
  <si>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</si>
  <si>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</si>
  <si>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</si>
  <si>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</si>
  <si>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</si>
  <si>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</si>
  <si>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</si>
  <si>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</si>
  <si>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</si>
  <si>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</si>
  <si>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</si>
  <si>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</si>
  <si>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</si>
  <si>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</si>
  <si>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</si>
  <si>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</si>
  <si>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</si>
  <si>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</si>
  <si>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</si>
  <si>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</si>
  <si>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</si>
  <si>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</si>
  <si>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</si>
  <si>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</si>
  <si>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</si>
  <si>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</si>
  <si>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</si>
  <si>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</si>
  <si>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</si>
  <si>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</si>
  <si>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</si>
  <si>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</si>
  <si>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</si>
  <si>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</si>
  <si>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</si>
  <si>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</si>
  <si>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</si>
  <si>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</si>
  <si>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</si>
  <si>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</si>
  <si>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</si>
  <si>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</si>
  <si>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</si>
  <si>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</si>
  <si>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</si>
  <si>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</si>
  <si>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</si>
  <si>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</si>
  <si>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</si>
  <si>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</si>
  <si>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</si>
  <si>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</si>
  <si>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</si>
  <si>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</si>
  <si>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</si>
  <si>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</si>
  <si>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</si>
  <si>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</si>
  <si>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</si>
  <si>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</si>
  <si>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</si>
  <si>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</si>
  <si>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</si>
  <si>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</si>
  <si>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</si>
  <si>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</si>
  <si>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</si>
  <si>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</si>
  <si>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</si>
  <si>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</si>
  <si>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</si>
  <si>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</si>
  <si>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</si>
  <si>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</si>
  <si>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</si>
  <si>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</si>
  <si>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</si>
  <si>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</si>
  <si>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</si>
  <si>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</si>
  <si>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</si>
  <si>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</si>
  <si>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</si>
  <si>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</si>
  <si>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</si>
  <si>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</si>
  <si>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</si>
  <si>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</si>
  <si>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</si>
  <si>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</si>
  <si>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</si>
  <si>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</si>
  <si>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</si>
  <si>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</si>
  <si>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</si>
  <si>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</si>
  <si>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</si>
  <si>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</si>
  <si>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</si>
  <si>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</si>
  <si>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</si>
  <si>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</si>
  <si>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</si>
  <si>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</si>
  <si>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</si>
  <si>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</si>
  <si>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</si>
  <si>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</si>
  <si>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</si>
  <si>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</si>
  <si>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</si>
  <si>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</si>
  <si>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</si>
  <si>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</si>
  <si>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</si>
  <si>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</si>
  <si>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</si>
  <si>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</si>
  <si>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</si>
  <si>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</si>
  <si>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</si>
  <si>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</si>
  <si>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</si>
  <si>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</si>
  <si>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</si>
  <si>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</si>
  <si>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</si>
  <si>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</si>
  <si>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</si>
  <si>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</si>
  <si>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</si>
  <si>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</si>
  <si>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</si>
  <si>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</si>
  <si>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</si>
  <si>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</si>
  <si>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</si>
  <si>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</si>
  <si>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</si>
  <si>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</si>
  <si>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</si>
  <si>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</si>
  <si>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</si>
  <si>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</si>
  <si>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</si>
  <si>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</si>
  <si>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</si>
  <si>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</si>
  <si>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</si>
  <si>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</si>
  <si>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</si>
  <si>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</si>
  <si>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</si>
  <si>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</si>
  <si>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</si>
  <si>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</si>
  <si>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</si>
  <si>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</si>
  <si>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</si>
  <si>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</si>
  <si>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</si>
  <si>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</si>
  <si>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</si>
  <si>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</si>
  <si>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</si>
  <si>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</si>
  <si>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</si>
  <si>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</si>
  <si>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</si>
  <si>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</si>
  <si>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</si>
  <si>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</si>
  <si>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</si>
  <si>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</si>
  <si>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</si>
  <si>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</si>
  <si>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</si>
  <si>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</si>
  <si>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</si>
  <si>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</si>
  <si>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</si>
  <si>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</si>
  <si>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</si>
  <si>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</si>
  <si>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</si>
  <si>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</si>
  <si>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</si>
  <si>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</si>
  <si>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</si>
  <si>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</si>
  <si>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</si>
  <si>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</si>
  <si>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</si>
  <si>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</si>
  <si>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</si>
  <si>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</si>
  <si>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</si>
  <si>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</si>
  <si>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</si>
  <si>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</si>
  <si>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</si>
  <si>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</si>
  <si>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</si>
  <si>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</si>
  <si>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</si>
  <si>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</si>
  <si>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</si>
  <si>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</si>
  <si>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</si>
  <si>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</si>
  <si>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</si>
  <si>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</si>
  <si>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</si>
  <si>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</si>
  <si>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</si>
  <si>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</si>
  <si>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</si>
  <si>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</si>
  <si>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</si>
  <si>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</si>
  <si>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</si>
  <si>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</si>
  <si>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</si>
  <si>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</si>
  <si>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</si>
  <si>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</si>
  <si>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</si>
  <si>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</si>
  <si>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</si>
  <si>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</si>
  <si>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</si>
  <si>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</si>
  <si>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</si>
  <si>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</si>
  <si>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</si>
  <si>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</si>
  <si>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</si>
  <si>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</si>
  <si>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</si>
  <si>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</si>
  <si>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</si>
  <si>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</si>
  <si>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</si>
  <si>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</si>
  <si>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</si>
  <si>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</si>
  <si>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</si>
  <si>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</si>
  <si>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</si>
  <si>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</si>
  <si>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</si>
  <si>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</si>
  <si>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</si>
  <si>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</si>
  <si>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</si>
  <si>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</si>
  <si>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</si>
  <si>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</si>
  <si>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</si>
  <si>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</si>
  <si>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</si>
  <si>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</si>
  <si>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</si>
  <si>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</si>
  <si>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</si>
  <si>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</si>
  <si>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</si>
  <si>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</si>
  <si>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</si>
  <si>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</si>
  <si>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</si>
  <si>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</si>
  <si>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</si>
  <si>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</si>
  <si>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</si>
  <si>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</si>
  <si>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</si>
  <si>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</si>
  <si>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</si>
  <si>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</si>
  <si>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</si>
  <si>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</si>
  <si>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</si>
  <si>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</si>
  <si>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</si>
  <si>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</si>
  <si>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</si>
  <si>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</si>
  <si>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</si>
  <si>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</si>
  <si>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</si>
  <si>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</si>
  <si>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</si>
  <si>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</si>
  <si>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</si>
  <si>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</si>
  <si>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</si>
  <si>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</si>
  <si>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</si>
  <si>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</si>
  <si>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</si>
  <si>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</si>
  <si>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</si>
  <si>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</si>
  <si>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</si>
  <si>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</si>
  <si>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</si>
  <si>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</si>
  <si>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</si>
  <si>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</si>
  <si>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</si>
  <si>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</si>
  <si>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</si>
  <si>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</si>
  <si>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</si>
  <si>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</si>
  <si>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</si>
  <si>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</si>
  <si>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</si>
  <si>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</si>
  <si>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</si>
  <si>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</si>
  <si>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</si>
  <si>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</si>
  <si>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</si>
  <si>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</si>
  <si>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</si>
  <si>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</si>
  <si>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</si>
  <si>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</si>
  <si>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</si>
  <si>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</si>
  <si>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</si>
  <si>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</si>
  <si>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</si>
  <si>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</si>
  <si>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</si>
  <si>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</si>
  <si>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</si>
  <si>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</si>
  <si>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</si>
  <si>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</si>
  <si>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</si>
  <si>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</si>
  <si>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</si>
  <si>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</si>
  <si>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</si>
  <si>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</si>
  <si>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</si>
  <si>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</si>
  <si>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</si>
  <si>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</si>
  <si>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</si>
  <si>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</si>
  <si>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</si>
  <si>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</si>
  <si>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</si>
  <si>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</si>
  <si>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</si>
  <si>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</si>
  <si>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</si>
  <si>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</si>
  <si>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</si>
  <si>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</si>
  <si>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</si>
  <si>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</si>
  <si>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</si>
  <si>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</si>
  <si>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</si>
  <si>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</si>
  <si>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</si>
  <si>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</si>
  <si>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</si>
  <si>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</si>
  <si>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</si>
  <si>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</si>
  <si>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</si>
  <si>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</si>
  <si>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</si>
  <si>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</si>
  <si>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</si>
  <si>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</si>
  <si>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</si>
  <si>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</si>
  <si>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</si>
  <si>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</si>
  <si>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</si>
  <si>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</si>
  <si>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</si>
  <si>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</si>
  <si>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</si>
  <si>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</si>
  <si>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</si>
  <si>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</si>
  <si>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</si>
  <si>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</si>
  <si>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</si>
  <si>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</si>
  <si>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</si>
  <si>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</si>
  <si>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</si>
  <si>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</si>
  <si>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</si>
  <si>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</si>
  <si>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</si>
  <si>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</si>
  <si>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</si>
  <si>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</si>
  <si>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</si>
  <si>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</si>
  <si>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</si>
  <si>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</si>
  <si>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</si>
  <si>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</si>
  <si>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</si>
  <si>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</si>
  <si>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</si>
  <si>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</si>
  <si>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</si>
  <si>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</si>
  <si>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</si>
  <si>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</si>
  <si>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</si>
  <si>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</si>
  <si>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</si>
  <si>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</si>
  <si>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</si>
  <si>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</si>
  <si>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</si>
  <si>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</si>
  <si>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</si>
  <si>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</si>
  <si>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</si>
  <si>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</si>
  <si>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</si>
  <si>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</si>
  <si>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</si>
  <si>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</si>
  <si>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</si>
  <si>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</si>
  <si>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</si>
  <si>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</si>
  <si>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</si>
  <si>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</si>
  <si>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</si>
  <si>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</si>
  <si>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</si>
  <si>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</si>
  <si>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</si>
  <si>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</si>
  <si>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</si>
  <si>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</si>
  <si>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</si>
  <si>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</si>
  <si>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</si>
  <si>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</si>
  <si>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</si>
  <si>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</si>
  <si>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</si>
  <si>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</si>
  <si>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</si>
  <si>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</si>
  <si>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</si>
  <si>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</si>
  <si>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</si>
  <si>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</si>
  <si>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</si>
  <si>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</si>
  <si>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</si>
  <si>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</si>
  <si>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</si>
  <si>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</si>
  <si>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</si>
  <si>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</si>
  <si>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</si>
  <si>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</si>
  <si>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</si>
  <si>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</si>
  <si>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</si>
  <si>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</si>
  <si>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</si>
  <si>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</si>
  <si>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</si>
  <si>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</si>
  <si>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</si>
  <si>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</si>
  <si>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</si>
  <si>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</si>
  <si>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</si>
  <si>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</si>
  <si>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</si>
  <si>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</si>
  <si>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</si>
  <si>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</si>
  <si>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</si>
  <si>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</si>
  <si>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</si>
  <si>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</si>
  <si>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</si>
  <si>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</si>
  <si>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</si>
  <si>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</si>
  <si>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</si>
  <si>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</si>
  <si>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</si>
  <si>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</si>
  <si>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</si>
  <si>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</si>
  <si>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</si>
  <si>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</si>
  <si>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</si>
  <si>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</si>
  <si>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</si>
  <si>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</si>
  <si>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</si>
  <si>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</si>
  <si>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</si>
  <si>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</si>
  <si>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</si>
  <si>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</si>
  <si>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</si>
  <si>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</si>
  <si>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</si>
  <si>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</si>
  <si>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</si>
  <si>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</si>
  <si>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</si>
  <si>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</si>
  <si>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</si>
  <si>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</si>
  <si>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</si>
  <si>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</si>
  <si>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</si>
  <si>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</si>
  <si>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</si>
  <si>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</si>
  <si>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</si>
  <si>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</si>
  <si>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</si>
  <si>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</si>
  <si>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</si>
  <si>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</si>
  <si>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</si>
  <si>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</si>
  <si>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</si>
  <si>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</si>
  <si>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</si>
  <si>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</si>
  <si>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</si>
  <si>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</si>
  <si>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</si>
  <si>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</si>
  <si>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</si>
  <si>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</si>
  <si>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</si>
  <si>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</si>
  <si>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</si>
  <si>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</si>
  <si>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</si>
  <si>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</si>
  <si>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</si>
  <si>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</si>
  <si>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</si>
  <si>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</si>
  <si>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</si>
  <si>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</si>
  <si>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</si>
  <si>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</si>
  <si>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</si>
  <si>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</si>
  <si>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</si>
  <si>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</si>
  <si>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</si>
  <si>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</si>
  <si>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</si>
  <si>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</si>
  <si>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</si>
  <si>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</si>
  <si>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</si>
  <si>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</si>
  <si>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</si>
  <si>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</si>
  <si>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</si>
  <si>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</si>
  <si>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</si>
  <si>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</si>
  <si>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</si>
  <si>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</si>
  <si>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</si>
  <si>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</si>
  <si>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</si>
  <si>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</si>
  <si>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</si>
  <si>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</si>
  <si>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</si>
  <si>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</si>
  <si>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</si>
  <si>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</si>
  <si>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</si>
  <si>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</si>
  <si>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</si>
  <si>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</si>
  <si>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</si>
  <si>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</si>
  <si>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</si>
  <si>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</si>
  <si>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</si>
  <si>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</si>
  <si>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</si>
  <si>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</si>
  <si>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</si>
  <si>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</si>
  <si>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</si>
  <si>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</si>
  <si>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</si>
  <si>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</si>
  <si>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</si>
  <si>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</si>
  <si>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</si>
  <si>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</si>
  <si>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</si>
  <si>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</si>
  <si>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</si>
  <si>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</si>
  <si>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</si>
  <si>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</si>
  <si>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</si>
  <si>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</si>
  <si>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</si>
  <si>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</si>
  <si>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</si>
  <si>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</si>
  <si>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</si>
  <si>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</si>
  <si>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</si>
  <si>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</si>
  <si>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</si>
  <si>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</si>
  <si>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</si>
  <si>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</si>
  <si>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</si>
  <si>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</si>
  <si>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</si>
  <si>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</si>
  <si>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</si>
  <si>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</si>
  <si>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</si>
  <si>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</si>
  <si>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</si>
  <si>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</si>
  <si>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</si>
  <si>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</si>
  <si>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</si>
  <si>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</si>
  <si>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</si>
  <si>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</si>
  <si>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</si>
  <si>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</si>
  <si>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</si>
  <si>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</si>
  <si>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</si>
  <si>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</si>
  <si>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</si>
  <si>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</si>
  <si>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</si>
  <si>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</si>
  <si>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</si>
  <si>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</si>
  <si>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</si>
  <si>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</si>
  <si>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</si>
  <si>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</si>
  <si>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</si>
  <si>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</si>
  <si>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</si>
  <si>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</si>
  <si>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</si>
  <si>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</si>
  <si>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</si>
  <si>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</si>
  <si>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</si>
  <si>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</si>
  <si>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</si>
  <si>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</si>
  <si>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</si>
  <si>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</si>
  <si>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</si>
  <si>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</si>
  <si>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</si>
  <si>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</si>
  <si>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</si>
  <si>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</si>
  <si>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</si>
  <si>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</si>
  <si>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</si>
  <si>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</si>
  <si>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</si>
  <si>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</si>
  <si>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</si>
  <si>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</si>
  <si>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</si>
  <si>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</si>
  <si>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</si>
  <si>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</si>
  <si>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</si>
  <si>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</si>
  <si>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</si>
  <si>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</si>
  <si>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</si>
  <si>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</si>
  <si>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</si>
  <si>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</si>
  <si>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</si>
  <si>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</si>
  <si>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</si>
  <si>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</si>
  <si>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</si>
  <si>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</si>
  <si>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</si>
  <si>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</si>
  <si>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</si>
  <si>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</si>
  <si>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</si>
  <si>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</si>
  <si>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</si>
  <si>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</si>
  <si>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</si>
  <si>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</si>
  <si>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</si>
  <si>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</si>
  <si>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</si>
  <si>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</si>
  <si>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</si>
  <si>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</si>
  <si>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</si>
  <si>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</si>
  <si>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</si>
  <si>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</si>
  <si>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</si>
  <si>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</si>
  <si>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</si>
  <si>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</si>
  <si>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</si>
  <si>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</si>
  <si>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</si>
  <si>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</si>
  <si>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</si>
  <si>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</si>
  <si>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</si>
  <si>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</si>
  <si>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</si>
  <si>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</si>
  <si>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</si>
  <si>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</si>
  <si>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</si>
  <si>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</si>
  <si>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</si>
  <si>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</si>
  <si>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</si>
  <si>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</si>
  <si>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</si>
  <si>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</si>
  <si>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</si>
  <si>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</si>
  <si>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</si>
  <si>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</si>
  <si>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</si>
  <si>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</si>
  <si>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</si>
  <si>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</si>
  <si>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</si>
  <si>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</si>
  <si>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</si>
  <si>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</si>
  <si>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</si>
  <si>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</si>
  <si>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</si>
  <si>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</si>
  <si>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</si>
  <si>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</si>
  <si>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</si>
  <si>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</si>
  <si>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</si>
  <si>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</si>
  <si>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</si>
  <si>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</si>
  <si>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</si>
  <si>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</si>
  <si>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</si>
  <si>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</si>
  <si>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</si>
  <si>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</si>
  <si>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</si>
  <si>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</si>
  <si>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</si>
  <si>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</si>
  <si>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</si>
  <si>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</si>
  <si>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</si>
  <si>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</si>
  <si>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</si>
  <si>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</si>
  <si>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</si>
  <si>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</si>
  <si>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</si>
  <si>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</si>
  <si>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</si>
  <si>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</si>
  <si>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</si>
  <si>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</si>
  <si>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</si>
  <si>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</si>
  <si>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</si>
  <si>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</si>
  <si>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</si>
  <si>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</si>
  <si>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</si>
  <si>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</si>
  <si>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</si>
  <si>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</si>
  <si>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</si>
  <si>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</si>
  <si>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</si>
  <si>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</si>
  <si>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</si>
  <si>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</si>
  <si>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</si>
  <si>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</si>
  <si>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</si>
  <si>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</si>
  <si>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</si>
  <si>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</si>
  <si>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</si>
  <si>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</si>
  <si>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</si>
  <si>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</si>
  <si>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</si>
  <si>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</si>
  <si>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</si>
  <si>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</si>
  <si>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</si>
  <si>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</si>
  <si>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</si>
  <si>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</si>
  <si>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</si>
  <si>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</si>
  <si>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</si>
  <si>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</si>
  <si>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</si>
  <si>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</si>
  <si>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</si>
  <si>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</si>
  <si>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</si>
  <si>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</si>
  <si>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</si>
  <si>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</si>
  <si>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</si>
  <si>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</si>
  <si>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</si>
  <si>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</si>
  <si>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</si>
  <si>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</si>
  <si>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</si>
  <si>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</si>
  <si>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</si>
  <si>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</si>
  <si>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</si>
  <si>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</si>
  <si>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</si>
  <si>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</si>
  <si>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</si>
  <si>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</si>
  <si>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</si>
  <si>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</si>
  <si>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</si>
  <si>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</si>
  <si>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</si>
  <si>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</si>
  <si>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</si>
  <si>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</si>
  <si>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</si>
  <si>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</si>
  <si>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</si>
  <si>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</si>
  <si>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</si>
  <si>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</si>
  <si>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</si>
  <si>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</si>
  <si>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</si>
  <si>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</si>
  <si>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</si>
  <si>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</si>
  <si>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</si>
  <si>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</si>
  <si>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</si>
  <si>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</si>
  <si>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</si>
  <si>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</si>
  <si>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</si>
  <si>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</si>
  <si>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</si>
  <si>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</si>
  <si>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</si>
  <si>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</si>
  <si>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</si>
  <si>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</si>
  <si>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</si>
  <si>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</si>
  <si>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</si>
  <si>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</si>
  <si>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</si>
  <si>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</si>
  <si>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</si>
  <si>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</si>
  <si>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</si>
  <si>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</si>
  <si>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</si>
  <si>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</si>
  <si>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</si>
  <si>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</si>
  <si>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</si>
  <si>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</si>
  <si>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</si>
  <si>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</si>
  <si>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</si>
  <si>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</si>
  <si>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</si>
  <si>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</si>
  <si>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</si>
  <si>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</si>
  <si>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</si>
  <si>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</si>
  <si>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</si>
  <si>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</si>
  <si>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</si>
  <si>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</si>
  <si>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</si>
  <si>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</si>
  <si>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</si>
  <si>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</si>
  <si>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</si>
  <si>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</si>
  <si>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</si>
  <si>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</si>
  <si>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</si>
  <si>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</si>
  <si>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</si>
  <si>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</si>
  <si>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</si>
  <si>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</si>
  <si>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</si>
  <si>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</si>
  <si>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</si>
  <si>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</si>
  <si>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</si>
  <si>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</si>
  <si>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</si>
  <si>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</si>
  <si>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</si>
  <si>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</si>
  <si>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</si>
  <si>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</si>
  <si>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</si>
  <si>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</si>
  <si>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</si>
  <si>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</si>
  <si>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</si>
  <si>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</si>
  <si>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</si>
  <si>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</si>
  <si>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</si>
  <si>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</si>
  <si>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</si>
  <si>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</si>
  <si>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</si>
  <si>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</si>
  <si>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</si>
  <si>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</si>
  <si>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</si>
  <si>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</si>
  <si>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</si>
  <si>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</si>
  <si>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</si>
  <si>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</si>
  <si>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</si>
  <si>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</si>
  <si>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</si>
  <si>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</si>
  <si>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</si>
  <si>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</si>
  <si>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</si>
  <si>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</si>
  <si>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</si>
  <si>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</si>
  <si>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</si>
  <si>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</si>
  <si>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</si>
  <si>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</si>
  <si>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</si>
  <si>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</si>
  <si>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</si>
  <si>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</si>
  <si>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</si>
  <si>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</si>
  <si>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</si>
  <si>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</si>
  <si>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</si>
  <si>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</si>
  <si>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</si>
  <si>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</si>
  <si>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</si>
  <si>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</si>
  <si>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</si>
  <si>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</si>
  <si>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</si>
  <si>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</si>
  <si>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</si>
  <si>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</si>
  <si>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</si>
  <si>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</si>
  <si>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</si>
  <si>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</si>
  <si>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</si>
  <si>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</si>
  <si>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</si>
  <si>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</si>
  <si>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</si>
  <si>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</si>
  <si>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</si>
  <si>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</si>
  <si>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</si>
  <si>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</si>
  <si>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</si>
  <si>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</si>
  <si>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</si>
  <si>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</si>
  <si>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</si>
  <si>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</si>
  <si>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</si>
  <si>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</si>
  <si>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</si>
  <si>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</si>
  <si>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</si>
  <si>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</si>
  <si>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</si>
  <si>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</si>
  <si>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</si>
  <si>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</si>
  <si>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</si>
  <si>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</si>
  <si>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</si>
  <si>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</si>
  <si>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</si>
  <si>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</si>
  <si>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</si>
  <si>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</si>
  <si>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</si>
  <si>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</si>
  <si>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</si>
  <si>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</si>
  <si>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</si>
  <si>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</si>
  <si>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</si>
  <si>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</si>
  <si>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</si>
  <si>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</si>
  <si>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</si>
  <si>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</si>
  <si>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</si>
  <si>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</si>
  <si>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</si>
  <si>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</si>
  <si>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</si>
  <si>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</si>
  <si>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</si>
  <si>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</si>
  <si>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</si>
  <si>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</si>
  <si>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</si>
  <si>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</si>
  <si>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</si>
  <si>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</si>
  <si>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</si>
  <si>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</si>
  <si>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</si>
  <si>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</si>
  <si>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</si>
  <si>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</si>
  <si>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</si>
  <si>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</si>
  <si>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</si>
  <si>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</si>
  <si>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</si>
  <si>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</si>
  <si>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</si>
  <si>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</si>
  <si>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</si>
  <si>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</si>
  <si>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</si>
  <si>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</si>
  <si>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</si>
  <si>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</si>
  <si>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</si>
  <si>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</si>
  <si>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</si>
  <si>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</si>
  <si>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</si>
  <si>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</si>
  <si>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</si>
  <si>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</si>
  <si>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</si>
  <si>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</si>
  <si>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</si>
  <si>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</si>
  <si>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</si>
  <si>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</si>
  <si>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</si>
  <si>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</si>
  <si>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</si>
  <si>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</si>
  <si>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</si>
  <si>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</si>
  <si>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</si>
  <si>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</si>
  <si>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</si>
  <si>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</si>
  <si>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</si>
  <si>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</si>
  <si>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</si>
  <si>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</si>
  <si>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</si>
  <si>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</si>
  <si>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</si>
  <si>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</si>
  <si>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</si>
  <si>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</si>
  <si>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</si>
  <si>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</si>
  <si>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</si>
  <si>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</si>
  <si>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</si>
  <si>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</si>
  <si>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</si>
  <si>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</si>
  <si>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</si>
  <si>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</si>
  <si>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</si>
  <si>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</si>
  <si>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</si>
  <si>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</si>
  <si>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</si>
  <si>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</si>
  <si>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</si>
  <si>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</si>
  <si>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</si>
  <si>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</si>
  <si>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</si>
  <si>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</si>
  <si>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</si>
  <si>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</si>
  <si>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</si>
  <si>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</si>
  <si>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</si>
  <si>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</si>
  <si>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</si>
  <si>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</si>
  <si>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</si>
  <si>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</si>
  <si>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</si>
  <si>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</si>
  <si>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</si>
  <si>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</si>
  <si>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</si>
  <si>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</si>
  <si>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</si>
  <si>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</si>
  <si>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</si>
  <si>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</si>
  <si>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</si>
  <si>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</si>
  <si>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</si>
  <si>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</si>
  <si>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</si>
  <si>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</si>
  <si>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</si>
  <si>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</si>
  <si>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</si>
  <si>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</si>
  <si>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</si>
  <si>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</si>
  <si>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</si>
  <si>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</si>
  <si>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</si>
  <si>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</si>
  <si>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</si>
  <si>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</si>
  <si>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</si>
  <si>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</si>
  <si>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</si>
  <si>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</si>
  <si>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</si>
  <si>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</si>
  <si>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</si>
  <si>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</si>
  <si>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</si>
  <si>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</si>
  <si>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</si>
  <si>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</si>
  <si>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</si>
  <si>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</si>
  <si>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</si>
  <si>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</si>
  <si>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</si>
  <si>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</si>
  <si>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</si>
  <si>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</si>
  <si>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</si>
  <si>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</si>
  <si>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</si>
  <si>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</si>
  <si>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</si>
  <si>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</si>
  <si>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</si>
  <si>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</si>
  <si>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</si>
  <si>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</si>
  <si>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</si>
  <si>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</si>
  <si>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</si>
  <si>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</si>
  <si>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</si>
  <si>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</si>
  <si>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</si>
  <si>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</si>
  <si>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</si>
  <si>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</si>
  <si>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</si>
  <si>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</si>
  <si>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</si>
  <si>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</si>
  <si>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</si>
  <si>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</si>
  <si>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</si>
  <si>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</si>
  <si>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</si>
  <si>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</si>
  <si>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</si>
  <si>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</si>
  <si>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</si>
  <si>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</si>
  <si>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</si>
  <si>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</si>
  <si>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</si>
  <si>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</si>
  <si>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</si>
  <si>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</si>
  <si>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</si>
  <si>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</si>
  <si>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</si>
  <si>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</si>
  <si>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</si>
  <si>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</si>
  <si>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</si>
  <si>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</si>
  <si>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</si>
  <si>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</si>
  <si>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</si>
  <si>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</si>
  <si>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</si>
  <si>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</si>
  <si>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</si>
  <si>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</si>
  <si>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</si>
  <si>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</si>
  <si>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</si>
  <si>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</si>
  <si>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</si>
  <si>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</si>
  <si>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</si>
  <si>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</si>
  <si>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</si>
  <si>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</si>
  <si>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</si>
  <si>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</si>
  <si>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</si>
  <si>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</si>
  <si>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</si>
  <si>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</si>
  <si>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</si>
  <si>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</si>
  <si>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</si>
  <si>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</si>
  <si>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</si>
  <si>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</si>
  <si>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</si>
  <si>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</si>
  <si>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</si>
  <si>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</si>
  <si>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</si>
  <si>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</si>
  <si>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</si>
  <si>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</si>
  <si>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</si>
  <si>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</si>
  <si>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</si>
  <si>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</si>
  <si>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</si>
  <si>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</si>
  <si>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</si>
  <si>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</si>
  <si>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</si>
  <si>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</si>
  <si>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</si>
  <si>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</si>
  <si>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</si>
  <si>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</si>
  <si>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</si>
  <si>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</si>
  <si>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</si>
  <si>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</si>
  <si>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</si>
  <si>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</si>
  <si>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</si>
  <si>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</si>
  <si>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</si>
  <si>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</si>
  <si>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</si>
  <si>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</si>
  <si>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</si>
  <si>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</si>
  <si>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</si>
  <si>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</si>
  <si>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</si>
  <si>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</si>
  <si>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</si>
  <si>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</si>
  <si>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</si>
  <si>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</si>
  <si>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</si>
  <si>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</si>
  <si>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</si>
  <si>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</si>
  <si>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</si>
  <si>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</si>
  <si>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</si>
  <si>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</si>
  <si>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</si>
  <si>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</si>
  <si>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</si>
  <si>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</si>
  <si>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</si>
  <si>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</si>
  <si>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</si>
  <si>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</si>
  <si>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</si>
  <si>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</si>
  <si>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</si>
  <si>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</si>
  <si>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</si>
  <si>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</si>
  <si>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</si>
  <si>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</si>
  <si>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</si>
  <si>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</si>
  <si>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</si>
  <si>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</si>
  <si>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</si>
  <si>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</si>
  <si>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</si>
  <si>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</si>
  <si>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</si>
  <si>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</si>
  <si>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</si>
  <si>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</si>
  <si>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</si>
  <si>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</si>
  <si>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</si>
  <si>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</si>
  <si>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</si>
  <si>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</si>
  <si>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</si>
  <si>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</si>
  <si>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</si>
  <si>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</si>
  <si>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</si>
  <si>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</si>
  <si>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</si>
  <si>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</si>
  <si>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</si>
  <si>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</si>
  <si>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</si>
  <si>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</si>
  <si>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</si>
  <si>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</si>
  <si>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</si>
  <si>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</si>
  <si>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</si>
  <si>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</si>
  <si>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</si>
  <si>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</si>
  <si>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</si>
  <si>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</si>
  <si>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</si>
  <si>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</si>
  <si>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</si>
  <si>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</si>
  <si>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</si>
  <si>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</si>
  <si>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</si>
  <si>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</si>
  <si>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</si>
  <si>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</si>
  <si>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</si>
  <si>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</si>
  <si>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</si>
  <si>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</si>
  <si>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</si>
  <si>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</si>
  <si>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</si>
  <si>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</si>
  <si>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</si>
  <si>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</si>
  <si>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</si>
  <si>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</si>
  <si>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</si>
  <si>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</si>
  <si>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</si>
  <si>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</si>
  <si>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</si>
  <si>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</si>
  <si>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</si>
  <si>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</si>
  <si>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</si>
  <si>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</si>
  <si>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</si>
  <si>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</si>
  <si>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</si>
  <si>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</si>
  <si>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</si>
  <si>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</si>
  <si>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</si>
  <si>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</si>
  <si>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</si>
  <si>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</si>
  <si>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</si>
  <si>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</si>
  <si>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</si>
  <si>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</si>
  <si>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</si>
  <si>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</si>
  <si>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</si>
  <si>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</si>
  <si>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</si>
  <si>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</si>
  <si>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</si>
  <si>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</si>
  <si>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</si>
  <si>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</si>
  <si>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</si>
  <si>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</si>
  <si>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</si>
  <si>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</si>
  <si>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</si>
  <si>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</si>
  <si>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</si>
  <si>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</si>
  <si>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</si>
  <si>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</si>
  <si>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</si>
  <si>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</si>
  <si>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</si>
  <si>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</si>
  <si>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</si>
  <si>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</si>
  <si>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</si>
  <si>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</si>
  <si>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</si>
  <si>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</si>
  <si>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</si>
  <si>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</si>
  <si>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</si>
  <si>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</si>
  <si>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</si>
  <si>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</si>
  <si>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</si>
  <si>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</si>
  <si>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</si>
  <si>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</si>
  <si>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</si>
  <si>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</si>
  <si>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</si>
  <si>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</si>
  <si>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</si>
  <si>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</si>
  <si>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</si>
  <si>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</si>
  <si>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</si>
  <si>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</si>
  <si>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</si>
  <si>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</si>
  <si>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</si>
  <si>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</si>
  <si>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</si>
  <si>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</si>
  <si>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</si>
  <si>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</si>
  <si>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</si>
  <si>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</si>
  <si>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</si>
  <si>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</si>
  <si>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</si>
  <si>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</si>
  <si>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</si>
  <si>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</si>
  <si>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</si>
  <si>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</si>
  <si>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</si>
  <si>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</si>
  <si>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</si>
  <si>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</si>
  <si>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</si>
  <si>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</si>
  <si>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</si>
  <si>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</si>
  <si>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</si>
  <si>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</si>
  <si>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</si>
  <si>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</si>
  <si>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</si>
  <si>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</si>
  <si>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</si>
  <si>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</si>
  <si>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</si>
  <si>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</si>
  <si>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</si>
  <si>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</si>
  <si>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</si>
  <si>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</si>
  <si>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</si>
  <si>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</si>
  <si>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</si>
  <si>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</si>
  <si>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</si>
  <si>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</si>
  <si>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</si>
  <si>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</si>
  <si>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</si>
  <si>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</si>
  <si>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</si>
  <si>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</si>
  <si>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</si>
  <si>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</si>
  <si>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</si>
  <si>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</si>
  <si>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</si>
  <si>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</si>
  <si>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</si>
  <si>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</si>
  <si>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</si>
  <si>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</si>
  <si>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</si>
  <si>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</si>
  <si>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</si>
  <si>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</si>
  <si>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</si>
  <si>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</si>
  <si>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</si>
  <si>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</si>
  <si>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</si>
  <si>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</si>
  <si>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</si>
  <si>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</si>
  <si>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</si>
  <si>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</si>
  <si>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</si>
  <si>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</si>
  <si>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</si>
  <si>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</si>
  <si>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</si>
  <si>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</si>
  <si>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</si>
  <si>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</si>
  <si>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</si>
  <si>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</si>
  <si>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</si>
  <si>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</si>
  <si>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</si>
  <si>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</si>
  <si>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</si>
  <si>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</si>
  <si>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</si>
  <si>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</si>
  <si>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</si>
  <si>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</si>
  <si>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</si>
  <si>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</si>
  <si>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</si>
  <si>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</si>
  <si>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</si>
  <si>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</si>
  <si>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</si>
  <si>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</si>
  <si>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</si>
  <si>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</si>
  <si>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</si>
  <si>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</si>
  <si>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</si>
  <si>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</si>
  <si>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</si>
  <si>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</si>
  <si>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</si>
  <si>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</si>
  <si>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</si>
  <si>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</si>
  <si>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</si>
  <si>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</si>
  <si>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</si>
  <si>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</si>
  <si>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</si>
  <si>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</si>
  <si>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</si>
  <si>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</si>
  <si>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</si>
  <si>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</si>
  <si>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</si>
  <si>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</si>
  <si>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</si>
  <si>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</si>
  <si>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</si>
  <si>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</si>
  <si>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</si>
  <si>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</si>
  <si>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</si>
  <si>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</si>
  <si>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</si>
  <si>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</si>
  <si>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</si>
  <si>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</si>
  <si>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</si>
  <si>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</si>
  <si>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</si>
  <si>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</si>
  <si>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</si>
  <si>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</si>
  <si>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</si>
  <si>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</si>
  <si>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</si>
  <si>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</si>
  <si>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</si>
  <si>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</si>
  <si>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</si>
  <si>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</si>
  <si>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</si>
  <si>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</si>
  <si>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</si>
  <si>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</si>
  <si>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</si>
  <si>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</si>
  <si>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</si>
  <si>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</si>
  <si>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</si>
  <si>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</si>
  <si>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</si>
  <si>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</si>
  <si>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</si>
  <si>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</si>
  <si>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</si>
  <si>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</si>
  <si>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</si>
  <si>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</si>
  <si>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</si>
  <si>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</si>
  <si>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</si>
  <si>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</si>
  <si>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</si>
  <si>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</si>
  <si>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</si>
  <si>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</si>
  <si>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</si>
  <si>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</si>
  <si>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</si>
  <si>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</si>
  <si>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</si>
  <si>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</si>
  <si>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</si>
  <si>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</si>
  <si>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</si>
  <si>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</si>
  <si>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</si>
  <si>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</si>
  <si>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</si>
  <si>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</si>
  <si>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</si>
  <si>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</si>
  <si>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</si>
  <si>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</si>
  <si>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</si>
  <si>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</si>
  <si>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</si>
  <si>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</si>
  <si>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</si>
  <si>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</si>
  <si>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</si>
  <si>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</si>
  <si>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</si>
  <si>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</si>
  <si>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</si>
  <si>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</si>
  <si>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</si>
  <si>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</si>
  <si>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</si>
  <si>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</si>
  <si>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</si>
  <si>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</si>
  <si>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</si>
  <si>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</si>
  <si>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</si>
  <si>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</si>
  <si>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</si>
  <si>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</si>
  <si>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</si>
  <si>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</si>
  <si>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</si>
  <si>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</si>
  <si>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</si>
  <si>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</si>
  <si>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</si>
  <si>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</si>
  <si>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</si>
  <si>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</si>
  <si>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</si>
  <si>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</si>
  <si>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</si>
  <si>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</si>
  <si>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</si>
  <si>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</si>
  <si>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</si>
  <si>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</si>
  <si>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</si>
  <si>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</si>
  <si>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</si>
  <si>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</si>
  <si>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</si>
  <si>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</si>
  <si>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</si>
  <si>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</si>
  <si>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</si>
  <si>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</si>
  <si>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</si>
  <si>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</si>
  <si>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</si>
  <si>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</si>
  <si>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</si>
  <si>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</si>
  <si>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</si>
  <si>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</si>
  <si>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</si>
  <si>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</si>
  <si>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</si>
  <si>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</si>
  <si>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</si>
  <si>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</si>
  <si>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</si>
  <si>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</si>
  <si>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</si>
  <si>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</si>
  <si>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</si>
  <si>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</si>
  <si>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</si>
  <si>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</si>
  <si>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</si>
  <si>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</si>
  <si>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</si>
  <si>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</si>
  <si>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</si>
  <si>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</si>
  <si>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</si>
  <si>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</si>
  <si>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</si>
  <si>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</si>
  <si>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</si>
  <si>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</si>
  <si>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</si>
  <si>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</si>
  <si>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</si>
  <si>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</si>
  <si>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</si>
  <si>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</si>
  <si>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</si>
  <si>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</si>
  <si>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</si>
  <si>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</si>
  <si>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</si>
  <si>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</si>
  <si>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</si>
  <si>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</si>
  <si>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</si>
  <si>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</si>
  <si>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</si>
  <si>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</si>
  <si>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</si>
  <si>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</si>
  <si>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</si>
  <si>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</si>
  <si>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</si>
  <si>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</si>
  <si>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</si>
  <si>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</si>
  <si>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</si>
  <si>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</si>
  <si>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</si>
  <si>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</si>
  <si>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</si>
  <si>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</si>
  <si>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</si>
  <si>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</si>
  <si>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</si>
  <si>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</si>
  <si>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</si>
  <si>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</si>
  <si>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</si>
  <si>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</si>
  <si>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</si>
  <si>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</si>
  <si>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</si>
  <si>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</si>
  <si>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</si>
  <si>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</si>
  <si>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</si>
  <si>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</si>
  <si>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</si>
  <si>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</si>
  <si>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</si>
  <si>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</si>
  <si>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</si>
  <si>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</si>
  <si>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</si>
  <si>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</si>
  <si>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</si>
  <si>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</si>
  <si>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</si>
  <si>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</si>
  <si>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</si>
  <si>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</si>
  <si>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</si>
  <si>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</si>
  <si>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</si>
  <si>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</si>
  <si>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</si>
  <si>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</si>
  <si>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</si>
  <si>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</si>
  <si>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</si>
  <si>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</si>
  <si>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</si>
  <si>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</si>
  <si>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</si>
  <si>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</si>
  <si>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</si>
  <si>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</si>
  <si>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</si>
  <si>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</si>
  <si>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</si>
  <si>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</si>
  <si>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</si>
  <si>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</si>
  <si>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</si>
  <si>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</si>
  <si>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</si>
  <si>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</si>
  <si>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</si>
  <si>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</si>
  <si>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</si>
  <si>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</si>
  <si>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</si>
  <si>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</si>
  <si>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</si>
  <si>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</si>
  <si>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</si>
  <si>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</si>
  <si>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</si>
  <si>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</si>
  <si>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</si>
  <si>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</si>
  <si>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</si>
  <si>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</si>
  <si>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</si>
  <si>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</si>
  <si>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</si>
  <si>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</si>
  <si>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</si>
  <si>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</si>
  <si>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</si>
  <si>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</si>
  <si>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</si>
  <si>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</si>
  <si>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</si>
  <si>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</si>
  <si>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</si>
  <si>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</si>
  <si>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</si>
  <si>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</si>
  <si>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</si>
  <si>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</si>
  <si>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</si>
  <si>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</si>
  <si>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</si>
  <si>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</si>
  <si>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</si>
  <si>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</si>
  <si>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</si>
  <si>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</si>
  <si>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</si>
  <si>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</si>
  <si>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</si>
  <si>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</si>
  <si>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</si>
  <si>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</si>
  <si>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</si>
  <si>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</si>
  <si>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</si>
  <si>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</si>
  <si>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</si>
  <si>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</si>
  <si>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</si>
  <si>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</si>
  <si>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</si>
  <si>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</si>
  <si>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</si>
  <si>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</si>
  <si>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</si>
  <si>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</si>
  <si>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</si>
  <si>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</si>
  <si>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</si>
  <si>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</si>
  <si>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</si>
  <si>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</si>
  <si>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</si>
  <si>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</si>
  <si>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</si>
  <si>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</si>
  <si>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</si>
  <si>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</si>
  <si>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</si>
  <si>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</si>
  <si>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</si>
  <si>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</si>
  <si>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</si>
  <si>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</si>
  <si>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</si>
  <si>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</si>
  <si>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</si>
  <si>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</si>
  <si>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</si>
  <si>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</si>
  <si>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</si>
  <si>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</si>
  <si>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</si>
  <si>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</si>
  <si>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</si>
  <si>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</si>
  <si>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</si>
  <si>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</si>
  <si>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</si>
  <si>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</si>
  <si>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</si>
  <si>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</si>
  <si>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</si>
  <si>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</si>
  <si>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</si>
  <si>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</si>
  <si>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</si>
  <si>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</si>
  <si>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</si>
  <si>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</si>
  <si>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</si>
  <si>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</si>
  <si>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</si>
  <si>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</si>
  <si>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</si>
  <si>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</si>
  <si>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</si>
  <si>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</si>
  <si>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</si>
  <si>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</si>
  <si>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</si>
  <si>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</si>
  <si>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</si>
  <si>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</si>
  <si>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</si>
  <si>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</si>
  <si>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</si>
  <si>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</si>
  <si>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</si>
  <si>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</si>
  <si>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</si>
  <si>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</si>
  <si>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</si>
  <si>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</si>
  <si>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</si>
  <si>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</si>
  <si>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</si>
  <si>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</si>
  <si>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</si>
  <si>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</si>
  <si>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</si>
  <si>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</si>
  <si>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</si>
  <si>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</si>
  <si>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</si>
  <si>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</si>
  <si>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</si>
  <si>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</si>
  <si>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</si>
  <si>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</si>
  <si>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</si>
  <si>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</si>
  <si>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</si>
  <si>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</si>
  <si>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</si>
  <si>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</si>
  <si>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</si>
  <si>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</si>
  <si>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</si>
  <si>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</si>
  <si>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</si>
  <si>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</si>
  <si>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</si>
  <si>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</si>
  <si>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</si>
  <si>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</si>
  <si>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</si>
  <si>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</si>
  <si>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</si>
  <si>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</si>
  <si>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</si>
  <si>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</si>
  <si>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</si>
  <si>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</si>
  <si>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</si>
  <si>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</si>
  <si>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</si>
  <si>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</si>
  <si>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</si>
  <si>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</si>
  <si>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</si>
  <si>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</si>
  <si>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</si>
  <si>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</si>
  <si>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</si>
  <si>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</si>
  <si>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</si>
  <si>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</si>
  <si>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</si>
  <si>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</si>
  <si>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</si>
  <si>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</si>
  <si>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</si>
  <si>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</si>
  <si>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</si>
  <si>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</si>
  <si>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</si>
  <si>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</si>
  <si>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</si>
  <si>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</si>
  <si>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</si>
  <si>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</si>
  <si>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</si>
  <si>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</si>
  <si>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</si>
  <si>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</si>
  <si>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</si>
  <si>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</si>
  <si>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</si>
  <si>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</si>
  <si>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</si>
  <si>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</si>
  <si>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</si>
  <si>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</si>
  <si>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</si>
  <si>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</si>
  <si>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</si>
  <si>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</si>
  <si>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</si>
  <si>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</si>
  <si>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</si>
  <si>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</si>
  <si>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</si>
  <si>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</si>
  <si>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</si>
  <si>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</si>
  <si>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</si>
  <si>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</si>
  <si>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</si>
  <si>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</si>
  <si>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</si>
  <si>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</si>
  <si>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</si>
  <si>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</si>
  <si>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</si>
  <si>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</si>
  <si>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</si>
  <si>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</si>
  <si>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</si>
  <si>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</si>
  <si>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</si>
  <si>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</si>
  <si>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</si>
  <si>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</si>
  <si>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</si>
  <si>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</si>
  <si>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</si>
  <si>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</si>
  <si>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</si>
  <si>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</si>
  <si>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</si>
  <si>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</si>
  <si>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</si>
  <si>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</si>
  <si>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</si>
  <si>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</si>
  <si>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</si>
  <si>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</si>
  <si>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</si>
  <si>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</si>
  <si>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</si>
  <si>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</si>
  <si>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</si>
  <si>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</si>
  <si>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</si>
  <si>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</si>
  <si>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</si>
  <si>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</si>
  <si>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</si>
  <si>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</si>
  <si>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</si>
  <si>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</si>
  <si>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</si>
  <si>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</si>
  <si>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</si>
  <si>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</si>
  <si>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</si>
  <si>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</si>
  <si>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</si>
  <si>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</si>
  <si>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</si>
  <si>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</si>
  <si>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</si>
  <si>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</si>
  <si>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</si>
  <si>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</si>
  <si>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</si>
  <si>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</si>
  <si>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</si>
  <si>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</si>
  <si>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</si>
  <si>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</si>
  <si>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</si>
  <si>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</si>
  <si>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</si>
  <si>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</si>
  <si>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</si>
  <si>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</si>
  <si>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</si>
  <si>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</si>
  <si>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</si>
  <si>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</si>
  <si>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</si>
  <si>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</si>
  <si>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</si>
  <si>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</si>
  <si>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</si>
  <si>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</si>
  <si>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</si>
  <si>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</si>
  <si>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</si>
  <si>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</si>
  <si>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</si>
  <si>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</si>
  <si>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</si>
  <si>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</si>
  <si>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</si>
  <si>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</si>
  <si>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</si>
  <si>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</si>
  <si>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</si>
  <si>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</si>
  <si>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</si>
  <si>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</si>
  <si>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</si>
  <si>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</si>
  <si>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</si>
  <si>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</si>
  <si>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</si>
  <si>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</si>
  <si>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</si>
  <si>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</si>
  <si>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</si>
  <si>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</si>
  <si>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</si>
  <si>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</si>
  <si>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</si>
  <si>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</si>
  <si>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</si>
  <si>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</si>
  <si>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</si>
  <si>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</si>
  <si>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</si>
  <si>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</si>
  <si>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</si>
  <si>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</si>
  <si>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</si>
  <si>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</si>
  <si>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</si>
  <si>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</si>
  <si>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</si>
  <si>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</si>
  <si>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</si>
  <si>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</si>
  <si>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</si>
  <si>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</si>
  <si>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</si>
  <si>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</si>
  <si>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</si>
  <si>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</si>
  <si>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</si>
  <si>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</si>
  <si>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</si>
  <si>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</si>
  <si>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</si>
  <si>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</si>
  <si>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</si>
  <si>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</si>
  <si>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</si>
  <si>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</si>
  <si>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</si>
  <si>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</si>
  <si>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</si>
  <si>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</si>
  <si>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</si>
  <si>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</si>
  <si>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</si>
  <si>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</si>
  <si>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</si>
  <si>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</si>
  <si>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</si>
  <si>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</si>
  <si>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</si>
  <si>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</si>
  <si>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</si>
  <si>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</si>
  <si>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</si>
  <si>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</si>
  <si>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</si>
  <si>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</si>
  <si>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</si>
  <si>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</si>
  <si>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</si>
  <si>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</si>
  <si>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</si>
  <si>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</si>
  <si>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</si>
  <si>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</si>
  <si>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</si>
  <si>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</si>
  <si>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</si>
  <si>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</si>
  <si>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</si>
  <si>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</si>
  <si>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</si>
  <si>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</si>
  <si>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</si>
  <si>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</si>
  <si>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</si>
  <si>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</si>
  <si>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</si>
  <si>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</si>
  <si>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</si>
  <si>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</si>
  <si>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</si>
  <si>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</si>
  <si>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</si>
  <si>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</si>
  <si>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</si>
  <si>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</si>
  <si>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</si>
  <si>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</si>
  <si>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</si>
  <si>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</si>
  <si>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</si>
  <si>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</si>
  <si>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</si>
  <si>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</si>
  <si>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</si>
  <si>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</si>
  <si>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</si>
  <si>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</si>
  <si>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</si>
  <si>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</si>
  <si>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</si>
  <si>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</si>
  <si>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</si>
  <si>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</si>
  <si>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</si>
  <si>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</si>
  <si>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</si>
  <si>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</si>
  <si>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</si>
  <si>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</si>
  <si>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</si>
  <si>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</si>
  <si>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</si>
  <si>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</si>
  <si>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</si>
  <si>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</si>
  <si>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</si>
  <si>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</si>
  <si>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</si>
  <si>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</si>
  <si>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</si>
  <si>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</si>
  <si>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</si>
  <si>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</si>
  <si>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</si>
  <si>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</si>
  <si>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</si>
  <si>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</si>
  <si>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</si>
  <si>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</si>
  <si>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</si>
  <si>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</si>
  <si>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</si>
  <si>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</si>
  <si>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</si>
  <si>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</si>
  <si>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</si>
  <si>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</si>
  <si>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</si>
  <si>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</si>
  <si>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</si>
  <si>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</si>
  <si>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</si>
  <si>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</si>
  <si>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</si>
  <si>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</si>
  <si>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</si>
  <si>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</si>
  <si>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</si>
  <si>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</si>
  <si>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</si>
  <si>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</si>
  <si>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</si>
  <si>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</si>
  <si>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</si>
  <si>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</si>
  <si>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</si>
  <si>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</si>
  <si>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</si>
  <si>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</si>
  <si>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</si>
  <si>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</si>
  <si>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</si>
  <si>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</si>
  <si>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</si>
  <si>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</si>
  <si>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</si>
  <si>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</si>
  <si>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</si>
  <si>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</si>
  <si>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</si>
  <si>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</si>
  <si>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</si>
  <si>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</si>
  <si>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</si>
  <si>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</si>
  <si>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</si>
  <si>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</si>
  <si>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</si>
  <si>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</si>
  <si>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</si>
  <si>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</si>
  <si>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</si>
  <si>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</si>
  <si>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</si>
  <si>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</si>
  <si>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</si>
  <si>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</si>
  <si>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</si>
  <si>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</si>
  <si>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</si>
  <si>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</si>
  <si>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</si>
  <si>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</si>
  <si>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</si>
  <si>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</si>
  <si>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</si>
  <si>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</si>
  <si>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</si>
  <si>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</si>
  <si>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</si>
  <si>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</si>
  <si>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</si>
  <si>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</si>
  <si>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</si>
  <si>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</si>
  <si>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</si>
  <si>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</si>
  <si>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</si>
  <si>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</si>
  <si>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</si>
  <si>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</si>
  <si>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</si>
  <si>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</si>
  <si>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</si>
  <si>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</si>
  <si>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</si>
  <si>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</si>
  <si>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</si>
  <si>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</si>
  <si>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</si>
  <si>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</si>
  <si>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</si>
  <si>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</si>
  <si>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</si>
  <si>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</si>
  <si>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</si>
  <si>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</si>
  <si>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</si>
  <si>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</si>
  <si>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</si>
  <si>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</si>
  <si>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</si>
  <si>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</si>
  <si>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</si>
  <si>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</si>
  <si>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</si>
  <si>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</si>
  <si>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</si>
  <si>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</si>
  <si>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</si>
  <si>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</si>
  <si>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</si>
  <si>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</si>
  <si>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</si>
  <si>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</si>
  <si>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</si>
  <si>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</si>
  <si>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</si>
  <si>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</si>
  <si>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</si>
  <si>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</si>
  <si>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</si>
  <si>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</si>
  <si>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</si>
  <si>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</si>
  <si>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</si>
  <si>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</si>
  <si>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</si>
  <si>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</si>
  <si>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</si>
  <si>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</si>
  <si>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</si>
  <si>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</si>
  <si>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</si>
  <si>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</si>
  <si>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</si>
  <si>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</si>
  <si>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</si>
  <si>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</si>
  <si>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</si>
  <si>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</si>
  <si>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</si>
  <si>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</si>
  <si>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</si>
  <si>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</si>
  <si>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</si>
  <si>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</si>
  <si>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</si>
  <si>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</si>
  <si>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</si>
  <si>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</si>
  <si>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</si>
  <si>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</si>
  <si>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</si>
  <si>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</si>
  <si>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</si>
  <si>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</si>
  <si>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</si>
  <si>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</si>
  <si>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</si>
  <si>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</si>
  <si>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</si>
  <si>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</si>
  <si>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</si>
  <si>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</si>
  <si>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</si>
  <si>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</si>
  <si>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</si>
  <si>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</si>
  <si>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</si>
  <si>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</si>
  <si>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</si>
  <si>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</si>
  <si>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</si>
  <si>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</si>
  <si>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</si>
  <si>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</si>
  <si>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</si>
  <si>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</si>
  <si>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</si>
  <si>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</si>
  <si>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</si>
  <si>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</si>
  <si>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</si>
  <si>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</si>
  <si>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</si>
  <si>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</si>
  <si>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</si>
  <si>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</si>
  <si>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</si>
  <si>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</si>
  <si>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</si>
  <si>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</si>
  <si>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</si>
  <si>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</si>
  <si>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</si>
  <si>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</si>
  <si>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</si>
  <si>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</si>
  <si>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</si>
  <si>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</si>
  <si>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</si>
  <si>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</si>
  <si>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</si>
  <si>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</si>
  <si>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</si>
  <si>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</si>
  <si>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</si>
  <si>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</si>
  <si>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</si>
  <si>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</si>
  <si>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</si>
  <si>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</si>
  <si>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</si>
  <si>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</si>
  <si>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</si>
  <si>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</si>
  <si>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</si>
  <si>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</si>
  <si>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</si>
  <si>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</si>
  <si>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</si>
  <si>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</si>
  <si>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</si>
  <si>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</si>
  <si>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</si>
  <si>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</si>
  <si>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</si>
  <si>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</si>
  <si>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</si>
  <si>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</si>
  <si>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</si>
  <si>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</si>
  <si>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</si>
  <si>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</si>
  <si>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</si>
  <si>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</si>
  <si>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</si>
  <si>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</si>
  <si>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</si>
  <si>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</si>
  <si>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</si>
  <si>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</si>
  <si>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</si>
  <si>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</si>
  <si>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</si>
  <si>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</si>
  <si>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</si>
  <si>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</si>
  <si>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</si>
  <si>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</si>
  <si>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</si>
  <si>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</si>
  <si>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</si>
  <si>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</si>
  <si>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</si>
  <si>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</si>
  <si>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</si>
  <si>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</si>
  <si>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</si>
  <si>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</si>
  <si>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</si>
  <si>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</si>
  <si>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</si>
  <si>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</si>
  <si>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</si>
  <si>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</si>
  <si>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</si>
  <si>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</si>
  <si>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</si>
  <si>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</si>
  <si>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</si>
  <si>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</si>
  <si>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</si>
  <si>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</si>
  <si>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</si>
  <si>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</si>
  <si>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</si>
  <si>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</si>
  <si>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</si>
  <si>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</si>
  <si>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</si>
  <si>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</si>
  <si>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</si>
  <si>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</si>
  <si>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</si>
  <si>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</si>
  <si>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</si>
  <si>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</si>
  <si>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</si>
  <si>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</si>
  <si>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</si>
  <si>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</si>
  <si>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</si>
  <si>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</si>
  <si>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</si>
  <si>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</si>
  <si>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</si>
  <si>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</si>
  <si>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</si>
  <si>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</si>
  <si>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</si>
  <si>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</si>
  <si>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</si>
  <si>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</si>
  <si>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</si>
  <si>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</si>
  <si>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</si>
  <si>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</si>
  <si>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</si>
  <si>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</si>
  <si>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</si>
  <si>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</si>
  <si>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</si>
  <si>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</si>
  <si>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</si>
  <si>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</si>
  <si>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</si>
  <si>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</si>
  <si>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</si>
  <si>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</si>
  <si>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</si>
  <si>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</si>
  <si>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</si>
  <si>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</si>
  <si>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</si>
  <si>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</si>
  <si>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</si>
  <si>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</si>
  <si>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</si>
  <si>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</si>
  <si>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</si>
  <si>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</si>
  <si>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</si>
  <si>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</si>
  <si>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</si>
  <si>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</si>
  <si>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</si>
  <si>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</si>
  <si>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</si>
  <si>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</si>
  <si>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</si>
  <si>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</si>
  <si>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</si>
  <si>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</si>
  <si>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</si>
  <si>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</si>
  <si>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</si>
  <si>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</si>
  <si>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</si>
  <si>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</si>
  <si>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</si>
  <si>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</si>
  <si>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</si>
  <si>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</si>
  <si>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</si>
  <si>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</si>
  <si>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</si>
  <si>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</si>
  <si>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</si>
  <si>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</si>
  <si>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</si>
  <si>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</si>
  <si>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</si>
  <si>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</si>
  <si>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</si>
  <si>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</si>
  <si>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</si>
  <si>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</si>
  <si>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</si>
  <si>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</si>
  <si>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</si>
  <si>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</si>
  <si>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</si>
  <si>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</si>
  <si>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</si>
  <si>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</si>
  <si>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</si>
  <si>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</si>
  <si>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</si>
  <si>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</si>
  <si>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</si>
  <si>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</si>
  <si>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</si>
  <si>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</si>
  <si>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</si>
  <si>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</si>
  <si>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</si>
  <si>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</si>
  <si>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</si>
  <si>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</si>
  <si>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</si>
  <si>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</si>
  <si>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</si>
  <si>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</si>
  <si>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</si>
  <si>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</si>
  <si>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</si>
  <si>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</si>
  <si>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</si>
  <si>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</si>
  <si>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</si>
  <si>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</si>
  <si>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</si>
  <si>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</si>
  <si>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</si>
  <si>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</si>
  <si>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</si>
  <si>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</si>
  <si>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</si>
  <si>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</si>
  <si>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</si>
  <si>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</si>
  <si>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</si>
  <si>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</si>
  <si>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</si>
  <si>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</si>
  <si>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</si>
  <si>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</si>
  <si>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</si>
  <si>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</si>
  <si>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</si>
  <si>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</si>
  <si>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</si>
  <si>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</si>
  <si>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</si>
  <si>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</si>
  <si>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</si>
  <si>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</si>
  <si>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</si>
  <si>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</si>
  <si>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</si>
  <si>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</si>
  <si>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</si>
  <si>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</si>
  <si>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</si>
  <si>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</si>
  <si>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</si>
  <si>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</si>
  <si>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</si>
  <si>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</si>
  <si>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</si>
  <si>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</si>
  <si>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</si>
  <si>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</si>
  <si>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</si>
  <si>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</si>
  <si>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</si>
  <si>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</si>
  <si>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</si>
  <si>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</si>
  <si>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</si>
  <si>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</si>
  <si>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</si>
  <si>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</si>
  <si>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</si>
  <si>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</si>
  <si>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</si>
  <si>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</si>
  <si>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</si>
  <si>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</si>
  <si>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</si>
  <si>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</si>
  <si>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</si>
  <si>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</si>
  <si>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</si>
  <si>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</si>
  <si>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</si>
  <si>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</si>
  <si>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</si>
  <si>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</si>
  <si>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</si>
  <si>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</si>
  <si>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</si>
  <si>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</si>
  <si>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</si>
  <si>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</si>
  <si>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</si>
  <si>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</si>
  <si>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</si>
  <si>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</si>
  <si>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</si>
  <si>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</si>
  <si>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</si>
  <si>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</si>
  <si>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</si>
  <si>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</si>
  <si>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</si>
  <si>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</si>
  <si>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</si>
  <si>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</si>
  <si>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</si>
  <si>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</si>
  <si>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</si>
  <si>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</si>
  <si>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</si>
  <si>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</si>
  <si>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</si>
  <si>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</si>
  <si>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</si>
  <si>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</si>
  <si>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</si>
  <si>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</si>
  <si>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</si>
  <si>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</si>
  <si>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</si>
  <si>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</si>
  <si>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</si>
  <si>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</si>
  <si>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</si>
  <si>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</si>
  <si>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</si>
  <si>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</si>
  <si>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</si>
  <si>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</si>
  <si>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</si>
  <si>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</si>
  <si>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</si>
  <si>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</si>
  <si>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</si>
  <si>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</si>
  <si>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</si>
  <si>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</si>
  <si>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</si>
  <si>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</si>
  <si>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</si>
  <si>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</si>
  <si>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</si>
  <si>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</si>
  <si>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</si>
  <si>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</si>
  <si>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</si>
  <si>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</si>
  <si>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</si>
  <si>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</si>
  <si>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</si>
  <si>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</si>
  <si>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</si>
  <si>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</si>
  <si>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</si>
  <si>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</si>
  <si>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</si>
  <si>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</si>
  <si>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</si>
  <si>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</si>
  <si>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</si>
  <si>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</si>
  <si>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</si>
  <si>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</si>
  <si>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</si>
  <si>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</si>
  <si>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</si>
  <si>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</si>
  <si>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</si>
  <si>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</si>
  <si>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</si>
  <si>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</si>
  <si>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</si>
  <si>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</si>
  <si>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</si>
  <si>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</si>
  <si>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</si>
  <si>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</si>
  <si>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</si>
  <si>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</si>
  <si>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</si>
  <si>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</si>
  <si>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</si>
  <si>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</si>
  <si>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</si>
  <si>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</si>
  <si>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</si>
  <si>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</si>
  <si>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</si>
  <si>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</si>
  <si>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</si>
  <si>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</si>
  <si>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</si>
  <si>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</si>
  <si>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</si>
  <si>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</si>
  <si>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</si>
  <si>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</si>
  <si>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</si>
  <si>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</si>
  <si>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</si>
  <si>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</si>
  <si>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</si>
  <si>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</si>
  <si>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</si>
  <si>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</si>
  <si>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</si>
  <si>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</si>
  <si>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</si>
  <si>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</si>
  <si>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</si>
  <si>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</si>
  <si>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</si>
  <si>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</si>
  <si>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</si>
  <si>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</si>
  <si>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</si>
  <si>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</si>
  <si>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</si>
  <si>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</si>
  <si>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</si>
  <si>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</si>
  <si>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</si>
  <si>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</si>
  <si>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</si>
  <si>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</si>
  <si>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</si>
  <si>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</si>
  <si>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</si>
  <si>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</si>
  <si>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</si>
  <si>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</si>
  <si>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</si>
  <si>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</si>
  <si>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</si>
  <si>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</si>
  <si>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</si>
  <si>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</si>
  <si>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</si>
  <si>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</si>
  <si>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</si>
  <si>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</si>
  <si>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</si>
  <si>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</si>
  <si>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</si>
  <si>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</si>
  <si>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</si>
  <si>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</si>
  <si>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</si>
  <si>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</si>
  <si>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</si>
  <si>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</si>
  <si>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</si>
  <si>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</si>
  <si>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</si>
  <si>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</si>
  <si>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</si>
  <si>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</si>
  <si>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</si>
  <si>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</si>
  <si>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</si>
  <si>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</si>
  <si>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</si>
  <si>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</si>
  <si>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</si>
  <si>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</si>
  <si>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</si>
  <si>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</si>
  <si>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</si>
  <si>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</si>
  <si>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</si>
  <si>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</si>
  <si>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</si>
  <si>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</si>
  <si>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</si>
  <si>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</si>
  <si>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</si>
  <si>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</si>
  <si>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</si>
  <si>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</si>
  <si>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</si>
  <si>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</si>
  <si>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</si>
  <si>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</si>
  <si>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</si>
  <si>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</si>
  <si>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</si>
  <si>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</si>
  <si>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</si>
  <si>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</si>
  <si>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</si>
  <si>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</si>
  <si>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</si>
  <si>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</si>
  <si>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</si>
  <si>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</si>
  <si>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</si>
  <si>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</si>
  <si>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</si>
  <si>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</si>
  <si>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</si>
  <si>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</si>
  <si>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</si>
  <si>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</si>
  <si>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</si>
  <si>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</si>
  <si>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</si>
  <si>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</si>
  <si>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</si>
  <si>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</si>
  <si>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</si>
  <si>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</si>
  <si>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</si>
  <si>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</si>
  <si>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</si>
  <si>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</si>
  <si>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</si>
  <si>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</si>
  <si>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</si>
  <si>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</si>
  <si>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</si>
  <si>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</si>
  <si>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</si>
  <si>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</si>
  <si>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</si>
  <si>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</si>
  <si>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</si>
  <si>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</si>
  <si>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</si>
  <si>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</si>
  <si>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</si>
  <si>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</si>
  <si>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</si>
  <si>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</si>
  <si>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</si>
  <si>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</si>
  <si>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</si>
  <si>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</si>
  <si>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</si>
  <si>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</si>
  <si>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</si>
  <si>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</si>
  <si>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</si>
  <si>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</si>
  <si>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</si>
  <si>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</si>
  <si>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</si>
  <si>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</si>
  <si>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</si>
  <si>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</si>
  <si>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</si>
  <si>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</si>
  <si>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</si>
  <si>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</si>
  <si>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</si>
  <si>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</si>
  <si>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</si>
  <si>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</si>
  <si>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</si>
  <si>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</si>
  <si>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</si>
  <si>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</si>
  <si>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</si>
  <si>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</si>
  <si>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</si>
  <si>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</si>
  <si>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</si>
  <si>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</si>
  <si>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</si>
  <si>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</si>
  <si>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</si>
  <si>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</si>
  <si>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</si>
  <si>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</si>
  <si>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</si>
  <si>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</si>
  <si>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</si>
  <si>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</si>
  <si>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</si>
  <si>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</si>
  <si>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</si>
  <si>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</si>
  <si>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</si>
  <si>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</si>
  <si>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</si>
  <si>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</si>
  <si>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</si>
  <si>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</si>
  <si>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</si>
  <si>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</si>
  <si>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</si>
  <si>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</si>
  <si>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</si>
  <si>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</si>
  <si>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</si>
  <si>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</si>
  <si>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</si>
  <si>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</si>
  <si>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</si>
  <si>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</si>
  <si>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</si>
  <si>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</si>
  <si>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</si>
  <si>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</si>
  <si>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</si>
  <si>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</si>
  <si>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</si>
  <si>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</si>
  <si>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</si>
  <si>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</si>
  <si>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</si>
  <si>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</si>
  <si>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</si>
  <si>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</si>
  <si>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</si>
  <si>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</si>
  <si>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</si>
  <si>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</si>
  <si>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</si>
  <si>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</si>
  <si>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</si>
  <si>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</si>
  <si>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</si>
  <si>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</si>
  <si>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</si>
  <si>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</si>
  <si>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</si>
  <si>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</si>
  <si>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</si>
  <si>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</si>
  <si>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</si>
  <si>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</si>
  <si>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</si>
  <si>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</si>
  <si>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</si>
  <si>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</si>
  <si>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</si>
  <si>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</si>
  <si>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</si>
  <si>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</si>
  <si>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</si>
  <si>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</si>
  <si>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</si>
  <si>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</si>
  <si>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</si>
  <si>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</si>
  <si>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</si>
  <si>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</si>
  <si>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</si>
  <si>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</si>
  <si>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</si>
  <si>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</si>
  <si>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</si>
  <si>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</si>
  <si>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</si>
  <si>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</si>
  <si>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</si>
  <si>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</si>
  <si>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</si>
  <si>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</si>
  <si>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</si>
  <si>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</si>
  <si>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</si>
  <si>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</si>
  <si>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</si>
  <si>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</si>
  <si>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</si>
  <si>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</si>
  <si>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</si>
  <si>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</si>
  <si>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</si>
  <si>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</si>
  <si>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</si>
  <si>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</si>
  <si>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</si>
  <si>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</si>
  <si>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</si>
  <si>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</si>
  <si>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</si>
  <si>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</si>
  <si>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</si>
  <si>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</si>
  <si>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</si>
  <si>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</si>
  <si>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</si>
  <si>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</si>
  <si>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</si>
  <si>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</si>
  <si>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</si>
  <si>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</si>
  <si>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</si>
  <si>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</si>
  <si>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</si>
  <si>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</si>
  <si>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</si>
  <si>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</si>
  <si>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</si>
  <si>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</si>
  <si>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</si>
  <si>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</si>
  <si>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</si>
  <si>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</si>
  <si>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</si>
  <si>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</si>
  <si>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</si>
  <si>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</si>
  <si>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</si>
  <si>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</si>
  <si>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</si>
  <si>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</si>
  <si>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</si>
  <si>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</si>
  <si>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</si>
  <si>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</si>
  <si>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</si>
  <si>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</si>
  <si>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</si>
  <si>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</si>
  <si>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</si>
  <si>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</si>
  <si>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</si>
  <si>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</si>
  <si>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</si>
  <si>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</si>
  <si>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</si>
  <si>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</si>
  <si>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</si>
  <si>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</si>
  <si>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</si>
  <si>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</si>
  <si>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</si>
  <si>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</si>
  <si>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</si>
  <si>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</si>
  <si>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</si>
  <si>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</si>
  <si>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</si>
  <si>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</si>
  <si>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</si>
  <si>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</si>
  <si>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</si>
  <si>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</si>
  <si>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</si>
  <si>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</si>
  <si>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</si>
  <si>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</si>
  <si>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</si>
  <si>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</si>
  <si>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</si>
  <si>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</si>
  <si>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</si>
  <si>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</si>
  <si>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</si>
  <si>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</si>
  <si>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</si>
  <si>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</si>
  <si>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</si>
  <si>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</si>
  <si>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</si>
  <si>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</si>
  <si>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</si>
  <si>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</si>
  <si>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</si>
  <si>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</si>
  <si>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</si>
  <si>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</si>
  <si>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</si>
  <si>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</si>
  <si>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</si>
  <si>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</si>
  <si>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</si>
  <si>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</si>
  <si>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</si>
  <si>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</si>
  <si>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</si>
  <si>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</si>
  <si>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</si>
  <si>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</si>
  <si>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</si>
  <si>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</si>
  <si>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</si>
  <si>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</si>
  <si>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</si>
  <si>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</si>
  <si>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</si>
  <si>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</si>
  <si>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</si>
  <si>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</si>
  <si>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</si>
  <si>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</si>
  <si>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</si>
  <si>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</si>
  <si>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</si>
  <si>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</si>
  <si>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</si>
  <si>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</si>
  <si>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</si>
  <si>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</si>
  <si>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</si>
  <si>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</si>
  <si>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</si>
  <si>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</si>
  <si>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</si>
  <si>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</si>
  <si>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</si>
  <si>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</si>
  <si>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</si>
  <si>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</si>
  <si>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</si>
  <si>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</si>
  <si>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</si>
  <si>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</si>
  <si>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</si>
  <si>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</si>
  <si>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</si>
  <si>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</si>
  <si>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</si>
  <si>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</si>
  <si>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</si>
  <si>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</si>
  <si>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</si>
  <si>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</si>
  <si>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</si>
  <si>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</si>
  <si>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</si>
  <si>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</si>
  <si>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</si>
  <si>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</si>
  <si>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</si>
  <si>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</si>
  <si>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</si>
  <si>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</si>
  <si>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</si>
  <si>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</si>
  <si>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</si>
  <si>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</si>
  <si>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</si>
  <si>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</si>
  <si>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</si>
  <si>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</si>
  <si>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</si>
  <si>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</si>
  <si>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</si>
  <si>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</si>
  <si>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</si>
  <si>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</si>
  <si>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</si>
  <si>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</si>
  <si>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</si>
  <si>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</si>
  <si>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</si>
  <si>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</si>
  <si>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</si>
  <si>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</si>
  <si>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</si>
  <si>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</si>
  <si>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</si>
  <si>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</si>
  <si>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</si>
  <si>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</si>
  <si>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</si>
  <si>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</si>
  <si>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</si>
  <si>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</si>
  <si>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</si>
  <si>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</si>
  <si>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</si>
  <si>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</si>
  <si>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</si>
  <si>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</si>
  <si>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</si>
  <si>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</si>
  <si>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</si>
  <si>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</si>
  <si>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</si>
  <si>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</si>
  <si>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</si>
  <si>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</si>
  <si>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</si>
  <si>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</si>
  <si>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</si>
  <si>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</si>
  <si>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</si>
  <si>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</si>
  <si>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</si>
  <si>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</si>
  <si>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</si>
  <si>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</si>
  <si>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</si>
  <si>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</si>
  <si>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</si>
  <si>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</si>
  <si>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</si>
  <si>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</si>
  <si>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</si>
  <si>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</si>
  <si>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</si>
  <si>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</si>
  <si>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</si>
  <si>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</si>
  <si>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</si>
  <si>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</si>
  <si>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</si>
  <si>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</si>
  <si>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</si>
  <si>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</si>
  <si>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</si>
  <si>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</si>
  <si>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</si>
  <si>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</si>
  <si>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</si>
  <si>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</si>
  <si>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</si>
  <si>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</si>
  <si>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</si>
  <si>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</si>
  <si>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</si>
  <si>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</si>
  <si>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</si>
  <si>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</si>
  <si>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</si>
  <si>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</si>
  <si>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</si>
  <si>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</si>
  <si>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</si>
  <si>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</si>
  <si>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</si>
  <si>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</si>
  <si>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</si>
  <si>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</si>
  <si>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</si>
  <si>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</si>
  <si>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</si>
  <si>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</si>
  <si>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</si>
  <si>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</si>
  <si>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</si>
  <si>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</si>
  <si>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</si>
  <si>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</si>
  <si>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</si>
  <si>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</si>
  <si>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</si>
  <si>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</si>
  <si>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</si>
  <si>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</si>
  <si>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</si>
  <si>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</si>
  <si>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</si>
  <si>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</si>
  <si>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</si>
  <si>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</si>
  <si>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</si>
  <si>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</si>
  <si>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</si>
  <si>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</si>
  <si>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</si>
  <si>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</si>
  <si>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</si>
  <si>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</si>
  <si>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</si>
  <si>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</si>
  <si>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</si>
  <si>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</si>
  <si>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</si>
  <si>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</si>
  <si>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</si>
  <si>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</si>
  <si>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</si>
  <si>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</si>
  <si>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</si>
  <si>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</si>
  <si>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</si>
  <si>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</si>
  <si>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</si>
  <si>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</si>
  <si>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</si>
  <si>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</si>
  <si>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</si>
  <si>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</si>
  <si>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</si>
  <si>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</si>
  <si>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</si>
  <si>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</si>
  <si>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</si>
  <si>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</si>
  <si>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</si>
  <si>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</si>
  <si>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</si>
  <si>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</si>
  <si>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</si>
  <si>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</si>
  <si>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</si>
  <si>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</si>
  <si>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</si>
  <si>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</si>
  <si>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</si>
  <si>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</si>
  <si>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</si>
  <si>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</si>
  <si>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</si>
  <si>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</si>
  <si>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</si>
  <si>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</si>
  <si>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</si>
  <si>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</si>
  <si>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</si>
  <si>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</si>
  <si>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</si>
  <si>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</si>
  <si>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</si>
  <si>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</si>
  <si>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</si>
  <si>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</si>
  <si>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</si>
  <si>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</si>
  <si>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</si>
  <si>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</si>
  <si>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</si>
  <si>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</si>
  <si>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</si>
  <si>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</si>
  <si>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</si>
  <si>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</si>
  <si>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</si>
  <si>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</si>
  <si>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</si>
  <si>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</si>
  <si>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</si>
  <si>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</si>
  <si>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</si>
  <si>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</si>
  <si>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</si>
  <si>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</si>
  <si>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</si>
  <si>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</si>
  <si>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</si>
  <si>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</si>
  <si>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</si>
  <si>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</si>
  <si>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</si>
  <si>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</si>
  <si>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</si>
  <si>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</si>
  <si>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</si>
  <si>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</si>
  <si>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</si>
  <si>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</si>
  <si>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</si>
  <si>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</si>
  <si>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</si>
  <si>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</si>
  <si>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</si>
  <si>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</si>
  <si>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</si>
  <si>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</si>
  <si>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</si>
  <si>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</si>
  <si>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</si>
  <si>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</si>
  <si>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</si>
  <si>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</si>
  <si>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</si>
  <si>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</si>
  <si>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</si>
  <si>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</si>
  <si>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</si>
  <si>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</si>
  <si>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</si>
  <si>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</si>
  <si>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</si>
  <si>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</si>
  <si>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</si>
  <si>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</si>
  <si>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</si>
  <si>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</si>
  <si>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</si>
  <si>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</si>
  <si>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</si>
  <si>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</si>
  <si>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</si>
  <si>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</si>
  <si>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</si>
  <si>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</si>
  <si>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</si>
  <si>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</si>
  <si>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</si>
  <si>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</si>
  <si>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</si>
  <si>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</si>
  <si>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</si>
  <si>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</si>
  <si>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</si>
  <si>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</si>
  <si>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</si>
  <si>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</si>
  <si>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</si>
  <si>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</si>
  <si>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</si>
  <si>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</si>
  <si>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</si>
  <si>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</si>
  <si>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</si>
  <si>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</si>
  <si>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</si>
  <si>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</si>
  <si>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</si>
  <si>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</si>
  <si>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</si>
  <si>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</si>
  <si>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</si>
  <si>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</si>
  <si>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</si>
  <si>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</si>
  <si>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</si>
  <si>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</si>
  <si>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</si>
  <si>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</si>
  <si>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</si>
  <si>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</si>
  <si>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</si>
  <si>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</si>
  <si>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</si>
  <si>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</si>
  <si>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</si>
  <si>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</si>
  <si>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</si>
  <si>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</si>
  <si>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</si>
  <si>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</si>
  <si>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</si>
  <si>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</si>
  <si>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</si>
  <si>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</si>
  <si>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</si>
  <si>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</si>
  <si>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</si>
  <si>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</si>
  <si>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</si>
  <si>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</si>
  <si>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</si>
  <si>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</si>
  <si>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</si>
  <si>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</si>
  <si>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</si>
  <si>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</si>
  <si>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</si>
  <si>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</si>
  <si>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</si>
  <si>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</si>
  <si>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</si>
  <si>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</si>
  <si>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</si>
  <si>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</si>
  <si>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</si>
  <si>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</si>
  <si>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</si>
  <si>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</si>
  <si>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</si>
  <si>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</si>
  <si>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</si>
  <si>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</si>
  <si>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</si>
  <si>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</si>
  <si>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</si>
  <si>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</si>
  <si>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</si>
  <si>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</si>
  <si>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</si>
  <si>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</si>
  <si>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</si>
  <si>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</si>
  <si>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</si>
  <si>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</si>
  <si>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</si>
  <si>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</si>
  <si>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</si>
  <si>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</si>
  <si>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</si>
  <si>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</si>
  <si>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</si>
  <si>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</si>
  <si>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</si>
  <si>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</si>
  <si>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</si>
  <si>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</si>
  <si>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</si>
  <si>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</si>
  <si>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</si>
  <si>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</si>
  <si>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</si>
  <si>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</si>
  <si>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</si>
  <si>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</si>
  <si>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</si>
  <si>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</si>
  <si>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</si>
  <si>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</si>
  <si>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</si>
  <si>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</si>
  <si>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</si>
  <si>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</si>
  <si>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</si>
  <si>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</si>
  <si>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</si>
  <si>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</si>
  <si>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</si>
  <si>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</si>
  <si>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</si>
  <si>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</si>
  <si>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</si>
  <si>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</si>
  <si>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</si>
  <si>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</si>
  <si>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</si>
  <si>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</si>
  <si>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</si>
  <si>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</si>
  <si>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</si>
  <si>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</si>
  <si>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</si>
  <si>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</si>
  <si>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</si>
  <si>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</si>
  <si>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</si>
  <si>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</si>
  <si>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</si>
  <si>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</si>
  <si>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</si>
  <si>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</si>
  <si>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</si>
  <si>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</si>
  <si>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</si>
  <si>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</si>
  <si>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</si>
  <si>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</si>
  <si>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</si>
  <si>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</si>
  <si>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</si>
  <si>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</si>
  <si>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</si>
  <si>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</si>
  <si>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</si>
  <si>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</si>
  <si>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</si>
  <si>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</si>
  <si>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</si>
  <si>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</si>
  <si>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</si>
  <si>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</si>
  <si>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</si>
  <si>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</si>
  <si>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</si>
  <si>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</si>
  <si>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</si>
  <si>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</si>
  <si>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</si>
  <si>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</si>
  <si>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</si>
  <si>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</si>
  <si>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</si>
  <si>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</si>
  <si>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</si>
  <si>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</si>
  <si>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</si>
  <si>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</si>
  <si>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</si>
  <si>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</si>
  <si>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</si>
  <si>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</si>
  <si>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</si>
  <si>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</si>
  <si>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</si>
  <si>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</si>
  <si>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</si>
  <si>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</si>
  <si>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</si>
  <si>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</si>
  <si>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</si>
  <si>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</si>
  <si>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</si>
  <si>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</si>
  <si>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</si>
  <si>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</si>
  <si>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</si>
  <si>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</si>
  <si>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</si>
  <si>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</si>
  <si>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</si>
  <si>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</si>
  <si>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</si>
  <si>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</si>
  <si>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</si>
  <si>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</si>
  <si>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</si>
  <si>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</si>
  <si>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</si>
  <si>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</si>
  <si>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</si>
  <si>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</si>
  <si>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</si>
  <si>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</si>
  <si>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</si>
  <si>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</si>
  <si>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</si>
  <si>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</si>
  <si>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</si>
  <si>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</si>
  <si>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</si>
  <si>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</si>
  <si>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</si>
  <si>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</si>
  <si>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</si>
  <si>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</si>
  <si>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</si>
  <si>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</si>
  <si>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</si>
  <si>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</si>
  <si>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</si>
  <si>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</si>
  <si>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</si>
  <si>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</si>
  <si>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</si>
  <si>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</si>
  <si>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</si>
  <si>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</si>
  <si>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</si>
  <si>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</si>
  <si>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</si>
  <si>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</si>
  <si>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</si>
  <si>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</si>
  <si>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</si>
  <si>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</si>
  <si>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</si>
  <si>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</si>
  <si>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</si>
  <si>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</si>
  <si>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</si>
  <si>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</si>
  <si>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</si>
  <si>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</si>
  <si>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</si>
  <si>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</si>
  <si>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</si>
  <si>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</si>
  <si>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</si>
  <si>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</si>
  <si>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</si>
  <si>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</si>
  <si>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</si>
  <si>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</si>
  <si>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</si>
  <si>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</si>
  <si>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</si>
  <si>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</si>
  <si>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</si>
  <si>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</si>
  <si>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</si>
  <si>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</si>
  <si>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</si>
  <si>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</si>
  <si>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</si>
  <si>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</si>
  <si>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</si>
  <si>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</si>
  <si>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</si>
  <si>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</si>
  <si>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</si>
  <si>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</si>
  <si>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</si>
  <si>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</si>
  <si>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</si>
  <si>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</si>
  <si>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</si>
  <si>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</si>
  <si>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</si>
  <si>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</si>
  <si>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</si>
  <si>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</si>
  <si>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</si>
  <si>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</si>
  <si>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</si>
  <si>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</si>
  <si>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</si>
  <si>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</si>
  <si>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</si>
  <si>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</si>
  <si>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</si>
  <si>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</si>
  <si>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</si>
  <si>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</si>
  <si>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</si>
  <si>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</si>
  <si>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</si>
  <si>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</si>
  <si>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</si>
  <si>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</si>
  <si>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</si>
  <si>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</si>
  <si>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</si>
  <si>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</si>
  <si>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</si>
  <si>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</si>
  <si>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</si>
  <si>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</si>
  <si>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</si>
  <si>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</si>
  <si>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</si>
  <si>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</si>
  <si>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</si>
  <si>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</si>
  <si>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</si>
  <si>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</si>
  <si>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</si>
  <si>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</si>
  <si>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</si>
  <si>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</si>
  <si>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</si>
  <si>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</si>
  <si>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</si>
  <si>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</si>
  <si>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</si>
  <si>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</si>
  <si>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</si>
  <si>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</si>
  <si>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</si>
  <si>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</si>
  <si>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</si>
  <si>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</si>
  <si>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</si>
  <si>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</si>
  <si>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</si>
  <si>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</si>
  <si>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</si>
  <si>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</si>
  <si>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</si>
  <si>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</si>
  <si>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</si>
  <si>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</si>
  <si>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</si>
  <si>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</si>
  <si>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</si>
  <si>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</si>
  <si>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</si>
  <si>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</si>
  <si>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</si>
  <si>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</si>
  <si>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</si>
  <si>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</si>
  <si>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</si>
  <si>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</si>
  <si>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</si>
  <si>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</si>
  <si>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</si>
  <si>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</si>
  <si>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</si>
  <si>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</si>
  <si>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</si>
  <si>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</si>
  <si>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</si>
  <si>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</si>
  <si>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</si>
  <si>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</si>
  <si>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</si>
  <si>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</si>
  <si>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</si>
  <si>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</si>
  <si>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</si>
  <si>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</si>
  <si>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</si>
  <si>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</si>
  <si>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</si>
  <si>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</si>
  <si>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</si>
  <si>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</si>
  <si>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</si>
  <si>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</si>
  <si>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</si>
  <si>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</si>
  <si>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</si>
  <si>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</si>
  <si>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</si>
  <si>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</si>
  <si>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</si>
  <si>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</si>
  <si>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</si>
  <si>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</si>
  <si>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</si>
  <si>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</si>
  <si>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</si>
  <si>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</si>
  <si>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</si>
  <si>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</si>
  <si>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</si>
  <si>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</si>
  <si>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</si>
  <si>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</si>
  <si>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</si>
  <si>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</si>
  <si>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</si>
  <si>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</si>
  <si>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</si>
  <si>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</si>
  <si>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</si>
  <si>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</si>
  <si>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</si>
  <si>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</si>
  <si>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</si>
  <si>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</si>
  <si>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</si>
  <si>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</si>
  <si>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</si>
  <si>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</si>
  <si>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</si>
  <si>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</si>
  <si>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</si>
  <si>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</si>
  <si>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</si>
  <si>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</si>
  <si>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</si>
  <si>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</si>
  <si>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</si>
  <si>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</si>
  <si>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</si>
  <si>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</si>
  <si>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</si>
  <si>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</si>
  <si>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</si>
  <si>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</si>
  <si>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</si>
  <si>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</si>
  <si>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</si>
  <si>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</si>
  <si>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</si>
  <si>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</si>
  <si>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</si>
  <si>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</si>
  <si>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</si>
  <si>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</si>
  <si>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</si>
  <si>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</si>
  <si>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</si>
  <si>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</si>
  <si>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</si>
  <si>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</si>
  <si>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</si>
  <si>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</si>
  <si>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</si>
  <si>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</si>
  <si>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</si>
  <si>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</si>
  <si>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</si>
  <si>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</si>
  <si>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</si>
  <si>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</si>
  <si>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</si>
  <si>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</si>
  <si>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</si>
  <si>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</si>
  <si>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</si>
  <si>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</si>
  <si>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</si>
  <si>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</si>
  <si>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</si>
  <si>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</si>
  <si>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</si>
  <si>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</si>
  <si>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</si>
  <si>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</si>
  <si>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</si>
  <si>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</si>
  <si>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</si>
  <si>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</si>
  <si>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</si>
  <si>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</si>
  <si>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</si>
  <si>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</si>
  <si>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</si>
  <si>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</si>
  <si>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</si>
  <si>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</si>
  <si>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</si>
  <si>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</si>
  <si>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</si>
  <si>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</si>
  <si>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</si>
  <si>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</si>
  <si>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</si>
  <si>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</si>
  <si>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</si>
  <si>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</si>
  <si>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</si>
  <si>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</si>
  <si>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</si>
  <si>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</si>
  <si>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</si>
  <si>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</si>
  <si>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</si>
  <si>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</si>
  <si>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</si>
  <si>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</si>
  <si>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</si>
  <si>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</si>
  <si>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</si>
  <si>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</si>
  <si>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</si>
  <si>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</si>
  <si>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</si>
  <si>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</si>
  <si>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</si>
  <si>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</si>
  <si>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</si>
  <si>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</si>
  <si>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</si>
  <si>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</si>
  <si>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</si>
  <si>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</si>
  <si>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</si>
  <si>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</si>
  <si>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</si>
  <si>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</si>
  <si>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</si>
  <si>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</si>
  <si>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</si>
  <si>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</si>
  <si>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</si>
  <si>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</si>
  <si>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</si>
  <si>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</si>
  <si>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</si>
  <si>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</si>
  <si>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</si>
  <si>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</si>
  <si>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</si>
  <si>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</si>
  <si>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</si>
  <si>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</si>
  <si>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</si>
  <si>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</si>
  <si>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</si>
  <si>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</si>
  <si>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</si>
  <si>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</si>
  <si>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</si>
  <si>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</si>
  <si>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</si>
  <si>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</si>
  <si>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</si>
  <si>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</si>
  <si>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</si>
  <si>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</si>
  <si>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</si>
  <si>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</si>
  <si>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</si>
  <si>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</si>
  <si>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</si>
  <si>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</si>
  <si>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</si>
  <si>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</si>
  <si>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</si>
  <si>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</si>
  <si>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</si>
  <si>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</si>
  <si>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</si>
  <si>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</si>
  <si>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</si>
  <si>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</si>
  <si>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</si>
  <si>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</si>
  <si>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</si>
  <si>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</si>
  <si>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</si>
  <si>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</si>
  <si>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</si>
  <si>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</si>
  <si>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</si>
  <si>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</si>
  <si>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</si>
  <si>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</si>
  <si>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</si>
  <si>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</si>
  <si>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</si>
  <si>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</si>
  <si>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</si>
  <si>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</si>
  <si>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</si>
  <si>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</si>
  <si>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</si>
  <si>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</si>
  <si>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</si>
  <si>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</si>
  <si>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</si>
  <si>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</si>
  <si>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</si>
  <si>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</si>
  <si>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</si>
  <si>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</si>
  <si>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</si>
  <si>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</si>
  <si>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</si>
  <si>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</si>
  <si>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</si>
  <si>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</si>
  <si>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</si>
  <si>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</si>
  <si>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</si>
  <si>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</si>
  <si>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</si>
  <si>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</si>
  <si>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</si>
  <si>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</si>
  <si>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</si>
  <si>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</si>
  <si>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</si>
  <si>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</si>
  <si>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</si>
  <si>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</si>
  <si>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</si>
  <si>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</si>
  <si>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</si>
  <si>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</si>
  <si>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</si>
  <si>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</si>
  <si>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</si>
  <si>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</si>
  <si>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</si>
  <si>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</si>
  <si>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</si>
  <si>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</si>
  <si>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</si>
  <si>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</si>
  <si>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</si>
  <si>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</si>
  <si>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</si>
  <si>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</si>
  <si>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</si>
  <si>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</si>
  <si>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</si>
  <si>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</si>
  <si>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</si>
  <si>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</si>
  <si>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</si>
  <si>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</si>
  <si>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</si>
  <si>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</si>
  <si>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</si>
  <si>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</si>
  <si>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</si>
  <si>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</si>
  <si>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</si>
  <si>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</si>
  <si>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</si>
  <si>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</si>
  <si>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</si>
  <si>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</si>
  <si>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</si>
  <si>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</si>
  <si>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</si>
  <si>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</si>
  <si>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</si>
  <si>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</si>
  <si>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</si>
  <si>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</si>
  <si>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</si>
  <si>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</si>
  <si>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</si>
  <si>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</si>
  <si>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</si>
  <si>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</si>
  <si>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</si>
  <si>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</si>
  <si>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</si>
  <si>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</si>
  <si>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</si>
  <si>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</si>
  <si>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</si>
  <si>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</si>
  <si>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</si>
  <si>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</si>
  <si>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</si>
  <si>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</si>
  <si>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</si>
  <si>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</si>
  <si>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</si>
  <si>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</si>
  <si>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</si>
  <si>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</si>
  <si>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</si>
  <si>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</si>
  <si>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</si>
  <si>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</si>
  <si>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</si>
  <si>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</si>
  <si>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</si>
  <si>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</si>
  <si>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</si>
  <si>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</si>
  <si>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</si>
  <si>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</si>
  <si>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</si>
  <si>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</si>
  <si>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</si>
  <si>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</si>
  <si>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</si>
  <si>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</si>
  <si>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</si>
  <si>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</si>
  <si>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</si>
  <si>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</si>
  <si>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</si>
  <si>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</si>
  <si>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</si>
  <si>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</si>
  <si>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</si>
  <si>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</si>
  <si>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</si>
  <si>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</si>
  <si>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</si>
  <si>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</si>
  <si>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</si>
  <si>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</si>
  <si>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</si>
  <si>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</si>
  <si>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</si>
  <si>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</si>
  <si>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</si>
  <si>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</si>
  <si>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</si>
  <si>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</si>
  <si>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</si>
  <si>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</si>
  <si>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</si>
  <si>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</si>
  <si>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</si>
  <si>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</si>
  <si>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</si>
  <si>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</si>
  <si>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</si>
  <si>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</si>
  <si>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</si>
  <si>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</si>
  <si>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</si>
  <si>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</si>
  <si>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</si>
  <si>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</si>
  <si>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</si>
  <si>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</si>
  <si>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</si>
  <si>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</si>
  <si>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</si>
  <si>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</si>
  <si>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</si>
  <si>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</si>
  <si>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</si>
  <si>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</si>
  <si>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</si>
  <si>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</si>
  <si>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</si>
  <si>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</si>
  <si>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</si>
  <si>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</si>
  <si>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</si>
  <si>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</si>
  <si>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</si>
  <si>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</si>
  <si>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</si>
  <si>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</si>
  <si>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</si>
  <si>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</si>
  <si>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</si>
  <si>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</si>
  <si>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</si>
  <si>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</si>
  <si>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</si>
  <si>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</si>
  <si>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</si>
  <si>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</si>
  <si>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</si>
  <si>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</si>
  <si>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</si>
  <si>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</si>
  <si>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</si>
  <si>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</si>
  <si>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</si>
  <si>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</si>
  <si>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</si>
  <si>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</si>
  <si>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</si>
  <si>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</si>
  <si>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</si>
  <si>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</si>
  <si>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</si>
  <si>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</si>
  <si>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</si>
  <si>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</si>
  <si>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</si>
  <si>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</si>
  <si>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</si>
  <si>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</si>
  <si>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</si>
  <si>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</si>
  <si>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</si>
  <si>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</si>
  <si>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</si>
  <si>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</si>
  <si>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</si>
  <si>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</si>
  <si>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</si>
  <si>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</si>
  <si>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</si>
  <si>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</si>
  <si>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</si>
  <si>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</si>
  <si>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</si>
  <si>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</si>
  <si>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</si>
  <si>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</si>
  <si>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</si>
  <si>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</si>
  <si>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</si>
  <si>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</si>
  <si>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</si>
  <si>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</si>
  <si>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</si>
  <si>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</si>
  <si>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</si>
  <si>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</si>
  <si>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</si>
  <si>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</si>
  <si>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</si>
  <si>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</si>
  <si>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</si>
  <si>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</si>
  <si>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</si>
  <si>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</si>
  <si>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</si>
  <si>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</si>
  <si>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</si>
  <si>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</si>
  <si>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</si>
  <si>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</si>
  <si>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</si>
  <si>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</si>
  <si>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</si>
  <si>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</si>
  <si>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</si>
  <si>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</si>
  <si>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</si>
  <si>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</si>
  <si>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</si>
  <si>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</si>
  <si>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</si>
  <si>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</si>
  <si>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</si>
  <si>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</si>
  <si>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</si>
  <si>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</si>
  <si>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</si>
  <si>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</si>
  <si>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</si>
  <si>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</si>
  <si>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</si>
  <si>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</si>
  <si>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</si>
  <si>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</si>
  <si>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</si>
  <si>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</si>
  <si>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</si>
  <si>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</si>
  <si>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</si>
  <si>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</si>
  <si>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</si>
  <si>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</si>
  <si>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</si>
  <si>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</si>
  <si>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</si>
  <si>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</si>
  <si>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</si>
  <si>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</si>
  <si>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</si>
  <si>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</si>
  <si>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</si>
  <si>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</si>
  <si>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</si>
  <si>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</si>
  <si>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</si>
  <si>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</si>
  <si>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</si>
  <si>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</si>
  <si>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</si>
  <si>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</si>
  <si>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</si>
  <si>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</si>
  <si>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</si>
  <si>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</si>
  <si>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</si>
  <si>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</si>
  <si>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</si>
  <si>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</si>
  <si>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</si>
  <si>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</si>
  <si>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</si>
  <si>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</si>
  <si>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</si>
  <si>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</si>
  <si>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</si>
  <si>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</si>
  <si>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</si>
  <si>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</si>
  <si>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</si>
  <si>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</si>
  <si>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</si>
  <si>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</si>
  <si>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</si>
  <si>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</si>
  <si>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</si>
  <si>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</si>
  <si>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</si>
  <si>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</si>
  <si>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</si>
  <si>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</si>
  <si>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</si>
  <si>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</si>
  <si>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</si>
  <si>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</si>
  <si>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</si>
  <si>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</si>
  <si>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</si>
  <si>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</si>
  <si>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</si>
  <si>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</si>
  <si>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</si>
  <si>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</si>
  <si>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</si>
  <si>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</si>
  <si>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</si>
  <si>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</si>
  <si>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</si>
  <si>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</si>
  <si>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</si>
  <si>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</si>
  <si>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</si>
  <si>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</si>
  <si>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</si>
  <si>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</si>
  <si>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</si>
  <si>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</si>
  <si>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</si>
  <si>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</si>
  <si>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</si>
  <si>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</si>
  <si>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</si>
  <si>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</si>
  <si>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</si>
  <si>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</si>
  <si>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</si>
  <si>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</si>
  <si>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</si>
  <si>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</si>
  <si>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</si>
  <si>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</si>
  <si>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</si>
  <si>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</si>
  <si>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</si>
  <si>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</si>
  <si>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</si>
  <si>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</si>
  <si>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</si>
  <si>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</si>
  <si>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</si>
  <si>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</si>
  <si>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</si>
  <si>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</si>
  <si>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</si>
  <si>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</si>
  <si>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</si>
  <si>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</si>
  <si>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</si>
  <si>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</si>
  <si>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</si>
  <si>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</si>
  <si>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</si>
  <si>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</si>
  <si>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</si>
  <si>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</si>
  <si>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</si>
  <si>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</si>
  <si>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</si>
  <si>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</si>
  <si>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</si>
  <si>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</si>
  <si>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</si>
  <si>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</si>
  <si>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</si>
  <si>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</si>
  <si>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</si>
  <si>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</si>
  <si>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</si>
  <si>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</si>
  <si>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</si>
  <si>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</si>
  <si>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</si>
  <si>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</si>
  <si>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</si>
  <si>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</si>
  <si>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</si>
  <si>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</si>
  <si>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</si>
  <si>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</si>
  <si>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</si>
  <si>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</si>
  <si>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</si>
  <si>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</si>
  <si>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</si>
  <si>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</si>
  <si>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</si>
  <si>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</si>
  <si>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</si>
  <si>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</si>
  <si>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</si>
  <si>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</si>
  <si>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</si>
  <si>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</si>
  <si>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</si>
  <si>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</si>
  <si>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</si>
  <si>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</si>
  <si>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</si>
  <si>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</si>
  <si>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</si>
  <si>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</si>
  <si>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</si>
  <si>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</si>
  <si>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</si>
  <si>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</si>
  <si>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</si>
  <si>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</si>
  <si>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</si>
  <si>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</si>
  <si>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</si>
  <si>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</si>
  <si>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</si>
  <si>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</si>
  <si>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</si>
  <si>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</si>
  <si>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</si>
  <si>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</si>
  <si>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</si>
  <si>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</si>
  <si>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</si>
  <si>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</si>
  <si>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</si>
  <si>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</si>
  <si>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</si>
  <si>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</si>
  <si>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</si>
  <si>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</si>
  <si>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</si>
  <si>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</si>
  <si>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</si>
  <si>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</si>
  <si>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</si>
  <si>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</si>
  <si>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</si>
  <si>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</si>
  <si>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</si>
  <si>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</si>
  <si>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</si>
  <si>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</si>
  <si>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</si>
  <si>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</si>
  <si>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</si>
  <si>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</si>
  <si>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</si>
  <si>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</si>
  <si>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</si>
  <si>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</si>
  <si>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</si>
  <si>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</si>
  <si>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</si>
  <si>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</si>
  <si>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</si>
  <si>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</si>
  <si>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</si>
  <si>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</si>
  <si>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</si>
  <si>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</si>
  <si>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</si>
  <si>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</si>
  <si>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</si>
  <si>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</si>
  <si>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</si>
  <si>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</si>
  <si>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</si>
  <si>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</si>
  <si>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</si>
  <si>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</si>
  <si>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</si>
  <si>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</si>
  <si>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</si>
  <si>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</si>
  <si>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</si>
  <si>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</si>
  <si>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</si>
  <si>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</si>
  <si>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</si>
  <si>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</si>
  <si>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</si>
  <si>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</si>
  <si>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</si>
  <si>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</si>
  <si>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</si>
  <si>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</si>
  <si>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</si>
  <si>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</si>
  <si>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</si>
  <si>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</si>
  <si>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</si>
  <si>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</si>
  <si>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</si>
  <si>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</si>
  <si>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</si>
  <si>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</si>
  <si>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</si>
  <si>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</si>
  <si>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</si>
  <si>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</si>
  <si>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</si>
  <si>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</si>
  <si>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</si>
  <si>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</si>
  <si>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</si>
  <si>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</si>
  <si>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</si>
  <si>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</si>
  <si>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</si>
  <si>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</si>
  <si>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</si>
  <si>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</si>
  <si>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</si>
  <si>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</si>
  <si>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</si>
  <si>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</si>
  <si>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</si>
  <si>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</si>
  <si>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</si>
  <si>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</si>
  <si>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</si>
  <si>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</si>
  <si>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</si>
  <si>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</si>
  <si>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</si>
  <si>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</si>
  <si>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</si>
  <si>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</si>
  <si>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</si>
  <si>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</si>
  <si>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</si>
  <si>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</si>
  <si>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</si>
  <si>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</si>
  <si>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</si>
  <si>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</si>
  <si>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</si>
  <si>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</si>
  <si>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</si>
  <si>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</si>
  <si>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</si>
  <si>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</si>
  <si>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</si>
  <si>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</si>
  <si>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</si>
  <si>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</si>
  <si>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</si>
  <si>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</si>
  <si>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</si>
  <si>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</si>
  <si>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</si>
  <si>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</si>
  <si>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</si>
  <si>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</si>
  <si>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</si>
  <si>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</si>
  <si>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</si>
  <si>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</si>
  <si>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</si>
  <si>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</si>
  <si>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</si>
  <si>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</si>
  <si>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</si>
  <si>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</si>
  <si>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</si>
  <si>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</si>
  <si>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</si>
  <si>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</si>
  <si>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</si>
  <si>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</si>
  <si>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</si>
  <si>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</si>
  <si>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</si>
  <si>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</si>
  <si>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</si>
  <si>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</si>
  <si>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</si>
  <si>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</si>
  <si>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</si>
  <si>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</si>
  <si>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</si>
  <si>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</si>
  <si>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</si>
  <si>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</si>
  <si>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</si>
  <si>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</si>
  <si>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</si>
  <si>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</si>
  <si>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</si>
  <si>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</si>
  <si>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</si>
  <si>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</si>
  <si>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</si>
  <si>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</si>
  <si>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</si>
  <si>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</si>
  <si>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</si>
  <si>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</si>
  <si>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</si>
  <si>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</si>
  <si>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</si>
  <si>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</si>
  <si>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</si>
  <si>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</si>
  <si>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</si>
  <si>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</si>
  <si>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</si>
  <si>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</si>
  <si>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</si>
  <si>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</si>
  <si>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</si>
  <si>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</si>
  <si>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</si>
  <si>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</si>
  <si>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</si>
  <si>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</si>
  <si>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</si>
  <si>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</si>
  <si>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</si>
  <si>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</si>
  <si>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</si>
  <si>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</si>
  <si>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</si>
  <si>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</si>
  <si>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</si>
  <si>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</si>
  <si>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</si>
  <si>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</si>
  <si>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</si>
  <si>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</si>
  <si>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</si>
  <si>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</si>
  <si>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</si>
  <si>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</si>
  <si>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</si>
  <si>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</si>
  <si>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</si>
  <si>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</si>
  <si>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</si>
  <si>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</si>
  <si>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</si>
  <si>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</si>
  <si>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</si>
  <si>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</si>
  <si>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</si>
  <si>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</si>
  <si>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</si>
  <si>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</si>
  <si>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</si>
  <si>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</si>
  <si>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</si>
  <si>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</si>
  <si>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</si>
  <si>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</si>
  <si>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</si>
  <si>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</si>
  <si>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</si>
  <si>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</si>
  <si>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</si>
  <si>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</si>
  <si>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</si>
  <si>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</si>
  <si>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</si>
  <si>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</si>
  <si>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</si>
  <si>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</si>
  <si>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</si>
  <si>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</si>
  <si>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</si>
  <si>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</si>
  <si>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</si>
  <si>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</si>
  <si>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</si>
  <si>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</si>
  <si>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</si>
  <si>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</si>
  <si>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</si>
  <si>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</si>
  <si>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</si>
  <si>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</si>
  <si>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</si>
  <si>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</si>
  <si>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</si>
  <si>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</si>
  <si>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</si>
  <si>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</si>
  <si>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</si>
  <si>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</si>
  <si>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</si>
  <si>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</si>
  <si>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</si>
  <si>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</si>
  <si>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</si>
  <si>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</si>
  <si>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</si>
  <si>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</si>
  <si>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</si>
  <si>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</si>
  <si>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</si>
  <si>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</si>
  <si>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</si>
  <si>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</si>
  <si>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</si>
  <si>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</si>
  <si>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</si>
  <si>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</si>
  <si>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</si>
  <si>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</si>
  <si>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</si>
  <si>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</si>
  <si>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</si>
  <si>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</si>
  <si>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</si>
  <si>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</si>
  <si>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</si>
  <si>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</si>
  <si>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</si>
  <si>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</si>
  <si>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</si>
  <si>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</si>
  <si>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</si>
  <si>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</si>
  <si>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</si>
  <si>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</si>
  <si>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</si>
  <si>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</si>
  <si>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</si>
  <si>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</si>
  <si>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</si>
  <si>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</si>
  <si>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</si>
  <si>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</si>
  <si>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</si>
  <si>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</si>
  <si>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</si>
  <si>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</si>
  <si>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</si>
  <si>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</si>
  <si>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</si>
  <si>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</si>
  <si>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</si>
  <si>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</si>
  <si>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</si>
  <si>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</si>
  <si>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</si>
  <si>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</si>
  <si>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</si>
  <si>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</si>
  <si>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</si>
  <si>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</si>
  <si>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</si>
  <si>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</si>
  <si>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</si>
  <si>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</si>
  <si>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</si>
  <si>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</si>
  <si>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</si>
  <si>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</si>
  <si>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</si>
  <si>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</si>
  <si>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</si>
  <si>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</si>
  <si>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</si>
  <si>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</si>
  <si>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</si>
  <si>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</si>
  <si>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</si>
  <si>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</si>
  <si>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</si>
  <si>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</si>
  <si>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</si>
  <si>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</si>
  <si>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</si>
  <si>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</si>
  <si>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</si>
  <si>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</si>
  <si>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</si>
  <si>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</si>
  <si>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</si>
  <si>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</si>
  <si>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</si>
  <si>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</si>
  <si>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</si>
  <si>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</si>
  <si>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</si>
  <si>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</si>
  <si>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</si>
  <si>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</si>
  <si>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</si>
  <si>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</si>
  <si>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</si>
  <si>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</si>
  <si>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</si>
  <si>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</si>
  <si>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</si>
  <si>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</si>
  <si>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</si>
  <si>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</si>
  <si>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</si>
  <si>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</si>
  <si>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</si>
  <si>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</si>
  <si>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</si>
  <si>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</si>
  <si>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</si>
  <si>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</si>
  <si>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</si>
  <si>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</si>
  <si>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</si>
  <si>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</si>
  <si>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</si>
  <si>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</si>
  <si>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</si>
  <si>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</si>
  <si>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</si>
  <si>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</si>
  <si>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</si>
  <si>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</si>
  <si>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</si>
  <si>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</si>
  <si>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</si>
  <si>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</si>
  <si>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</si>
  <si>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</si>
  <si>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</si>
  <si>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</si>
  <si>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</si>
  <si>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</si>
  <si>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</si>
  <si>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</si>
  <si>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</si>
  <si>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</si>
  <si>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</si>
  <si>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</si>
  <si>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</si>
  <si>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</si>
  <si>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</si>
  <si>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</si>
  <si>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</si>
  <si>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</si>
  <si>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</si>
  <si>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</si>
  <si>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</si>
  <si>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</si>
  <si>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</si>
  <si>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</si>
  <si>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</si>
  <si>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</si>
  <si>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</si>
  <si>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</si>
  <si>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</si>
  <si>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</si>
  <si>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</si>
  <si>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</si>
  <si>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</si>
  <si>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</si>
  <si>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</si>
  <si>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</si>
  <si>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</si>
  <si>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</si>
  <si>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</si>
  <si>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</si>
  <si>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</si>
  <si>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</si>
  <si>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</si>
  <si>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</si>
  <si>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</si>
  <si>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</si>
  <si>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</si>
  <si>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</si>
  <si>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</si>
  <si>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</si>
  <si>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</si>
  <si>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</si>
  <si>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</si>
  <si>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</si>
  <si>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</si>
  <si>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</si>
  <si>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</si>
  <si>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</si>
  <si>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</si>
  <si>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</si>
  <si>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</si>
  <si>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</si>
  <si>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</si>
  <si>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</si>
  <si>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</si>
  <si>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</si>
  <si>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</si>
  <si>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</si>
  <si>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</si>
  <si>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</si>
  <si>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</si>
  <si>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</si>
  <si>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</si>
  <si>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</si>
  <si>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</si>
  <si>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</si>
  <si>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</si>
  <si>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</si>
  <si>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</si>
  <si>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</si>
  <si>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</si>
  <si>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</si>
  <si>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</si>
  <si>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</si>
  <si>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</si>
  <si>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</si>
  <si>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</si>
  <si>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</si>
  <si>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</si>
  <si>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</si>
  <si>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</si>
  <si>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</si>
  <si>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</si>
  <si>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</si>
  <si>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</si>
  <si>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</si>
  <si>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</si>
  <si>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</si>
  <si>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</si>
  <si>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</si>
  <si>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</si>
  <si>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</si>
  <si>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</si>
  <si>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</si>
  <si>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</si>
  <si>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</si>
  <si>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</si>
  <si>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</si>
  <si>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</si>
  <si>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</si>
  <si>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</si>
  <si>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</si>
  <si>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</si>
  <si>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</si>
  <si>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</si>
  <si>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</si>
  <si>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</si>
  <si>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</si>
  <si>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</si>
  <si>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</si>
  <si>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</si>
  <si>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</si>
  <si>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</si>
  <si>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</si>
  <si>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</si>
  <si>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</si>
  <si>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</si>
  <si>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</si>
  <si>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</si>
  <si>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</si>
  <si>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</si>
  <si>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</si>
  <si>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</si>
  <si>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</si>
  <si>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</si>
  <si>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</si>
  <si>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</si>
  <si>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</si>
  <si>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</si>
  <si>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</si>
  <si>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</si>
  <si>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</si>
  <si>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</si>
  <si>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</si>
  <si>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</si>
  <si>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</si>
  <si>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</si>
  <si>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</si>
  <si>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</si>
  <si>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</si>
  <si>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</si>
  <si>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</si>
  <si>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</si>
  <si>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</si>
  <si>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</si>
  <si>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</si>
  <si>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</si>
  <si>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</si>
  <si>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</si>
  <si>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</si>
  <si>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</si>
  <si>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</si>
  <si>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</si>
  <si>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</si>
  <si>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</si>
  <si>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</si>
  <si>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</si>
  <si>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</si>
  <si>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</si>
  <si>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</si>
  <si>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</si>
  <si>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</si>
  <si>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</si>
  <si>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</si>
  <si>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</si>
  <si>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</si>
  <si>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</si>
  <si>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</si>
  <si>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</si>
  <si>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</si>
  <si>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</si>
  <si>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</si>
  <si>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</si>
  <si>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</si>
  <si>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</si>
  <si>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</si>
  <si>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</si>
  <si>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</si>
  <si>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</si>
  <si>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</si>
  <si>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</si>
  <si>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</si>
  <si>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</si>
  <si>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</si>
  <si>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</si>
  <si>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</si>
  <si>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</si>
  <si>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</si>
  <si>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</si>
  <si>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</si>
  <si>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</si>
  <si>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</si>
  <si>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</si>
  <si>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</si>
  <si>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</si>
  <si>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</si>
  <si>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</si>
  <si>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</si>
  <si>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</si>
  <si>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</si>
  <si>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</si>
  <si>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</si>
  <si>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</si>
  <si>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</si>
  <si>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</si>
  <si>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</si>
  <si>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</si>
  <si>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</si>
  <si>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</si>
  <si>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</si>
  <si>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</si>
  <si>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</si>
  <si>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</si>
  <si>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</si>
  <si>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</si>
  <si>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</si>
  <si>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</si>
  <si>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</si>
  <si>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</si>
  <si>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</si>
  <si>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</si>
  <si>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</si>
  <si>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</si>
  <si>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</si>
  <si>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</si>
  <si>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</si>
  <si>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</si>
  <si>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</si>
  <si>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</si>
  <si>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</si>
  <si>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</si>
  <si>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</si>
  <si>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</si>
  <si>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</si>
  <si>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</si>
  <si>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</si>
  <si>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</si>
  <si>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</si>
  <si>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</si>
  <si>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</si>
  <si>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</si>
  <si>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</si>
  <si>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</si>
  <si>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</si>
  <si>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</si>
  <si>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</si>
  <si>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</si>
  <si>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</si>
  <si>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</si>
  <si>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</si>
  <si>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</si>
  <si>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</si>
  <si>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</si>
  <si>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</si>
  <si>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</si>
  <si>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</si>
  <si>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</si>
  <si>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</si>
  <si>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</si>
  <si>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</si>
  <si>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</si>
  <si>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</si>
  <si>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</si>
  <si>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</si>
  <si>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</si>
  <si>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</si>
  <si>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</si>
  <si>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</si>
  <si>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</si>
  <si>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</si>
  <si>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</si>
  <si>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</si>
  <si>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</si>
  <si>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</si>
  <si>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</si>
  <si>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</si>
  <si>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</si>
  <si>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</si>
  <si>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</si>
  <si>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</si>
  <si>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</si>
  <si>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</si>
  <si>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</si>
  <si>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</si>
  <si>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</si>
  <si>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</si>
  <si>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</si>
  <si>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</si>
  <si>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</si>
  <si>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</si>
  <si>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</si>
  <si>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</si>
  <si>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</si>
  <si>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</si>
  <si>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</si>
  <si>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</si>
  <si>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</si>
  <si>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</si>
  <si>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</si>
  <si>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</si>
  <si>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</si>
  <si>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</si>
  <si>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</si>
  <si>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</si>
  <si>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</si>
  <si>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</si>
  <si>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</si>
  <si>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</si>
  <si>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</si>
  <si>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</si>
  <si>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</si>
  <si>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</si>
  <si>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</si>
  <si>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</si>
  <si>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</si>
  <si>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</si>
  <si>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</si>
  <si>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</si>
  <si>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</si>
  <si>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</si>
  <si>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</si>
  <si>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</si>
  <si>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</si>
  <si>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</si>
  <si>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</si>
  <si>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</si>
  <si>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</si>
  <si>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</si>
  <si>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</si>
  <si>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</si>
  <si>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</si>
  <si>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</si>
  <si>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</si>
  <si>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</si>
  <si>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</si>
  <si>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</si>
  <si>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</si>
  <si>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</si>
  <si>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</si>
  <si>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</si>
  <si>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</si>
  <si>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</si>
  <si>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</si>
  <si>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</si>
  <si>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</si>
  <si>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</si>
  <si>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</si>
  <si>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</si>
  <si>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</si>
  <si>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</si>
  <si>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</si>
  <si>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</si>
  <si>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</si>
  <si>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</si>
  <si>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</si>
  <si>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</si>
  <si>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</si>
  <si>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</si>
  <si>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</si>
  <si>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</si>
  <si>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</si>
  <si>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</si>
  <si>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</si>
  <si>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</si>
  <si>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</si>
  <si>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</si>
  <si>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</si>
  <si>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</si>
  <si>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</si>
  <si>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</si>
  <si>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</si>
  <si>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</si>
  <si>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</si>
  <si>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</si>
  <si>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</si>
  <si>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</si>
  <si>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</si>
  <si>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</si>
  <si>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</si>
  <si>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</si>
  <si>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</si>
  <si>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</si>
  <si>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</si>
  <si>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</si>
  <si>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</si>
  <si>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</si>
  <si>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</si>
  <si>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</si>
  <si>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</si>
  <si>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</si>
  <si>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</si>
  <si>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</si>
  <si>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</si>
  <si>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</si>
  <si>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</si>
  <si>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</si>
  <si>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</si>
  <si>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</si>
  <si>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</si>
  <si>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</si>
  <si>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</si>
  <si>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</si>
  <si>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</si>
  <si>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</si>
  <si>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</si>
  <si>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</si>
  <si>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</si>
  <si>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</si>
  <si>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</si>
  <si>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</si>
  <si>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</si>
  <si>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</si>
  <si>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</si>
  <si>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</si>
  <si>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</si>
  <si>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</si>
  <si>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</si>
  <si>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</si>
  <si>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</si>
  <si>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</si>
  <si>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</si>
  <si>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</si>
  <si>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</si>
  <si>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</si>
  <si>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</si>
  <si>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</si>
  <si>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</si>
  <si>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</si>
  <si>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</si>
  <si>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</si>
  <si>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</si>
  <si>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</si>
  <si>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</si>
  <si>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</si>
  <si>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</si>
  <si>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</si>
  <si>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</si>
  <si>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</si>
  <si>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</si>
  <si>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</si>
  <si>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</si>
  <si>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</si>
  <si>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</si>
  <si>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</si>
  <si>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</si>
  <si>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</si>
  <si>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</si>
  <si>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</si>
  <si>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</si>
  <si>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</si>
  <si>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</si>
  <si>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</si>
  <si>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</si>
  <si>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</si>
  <si>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</si>
  <si>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</si>
  <si>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</si>
  <si>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</si>
  <si>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</si>
  <si>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</si>
  <si>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</si>
  <si>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</si>
  <si>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</si>
  <si>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</si>
  <si>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</si>
  <si>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</si>
  <si>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</si>
  <si>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</si>
  <si>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</si>
  <si>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</si>
  <si>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</si>
  <si>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</si>
  <si>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</si>
  <si>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</si>
  <si>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</si>
  <si>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</si>
  <si>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</si>
  <si>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</si>
  <si>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</si>
  <si>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</si>
  <si>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</si>
  <si>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</si>
  <si>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</si>
  <si>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</si>
  <si>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</si>
  <si>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</si>
  <si>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</si>
  <si>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</si>
  <si>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</si>
  <si>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</si>
  <si>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</si>
  <si>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</si>
  <si>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</si>
  <si>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</si>
  <si>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</si>
  <si>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</si>
  <si>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</si>
  <si>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</si>
  <si>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</si>
  <si>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</si>
  <si>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</si>
  <si>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</si>
  <si>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</si>
  <si>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</si>
  <si>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</si>
  <si>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</si>
  <si>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</si>
  <si>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</si>
  <si>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</si>
  <si>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</si>
  <si>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</si>
  <si>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</si>
  <si>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</si>
  <si>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</si>
  <si>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</si>
  <si>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</si>
  <si>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</si>
  <si>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</si>
  <si>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</si>
  <si>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</si>
  <si>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</si>
  <si>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</si>
  <si>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</si>
  <si>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</si>
  <si>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</si>
  <si>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</si>
  <si>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</si>
  <si>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</si>
  <si>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</si>
  <si>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</si>
  <si>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</si>
  <si>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</si>
  <si>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</si>
  <si>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</si>
  <si>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</si>
  <si>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</si>
  <si>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</si>
  <si>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</si>
  <si>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</si>
  <si>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</si>
  <si>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</si>
  <si>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</si>
  <si>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</si>
  <si>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</si>
  <si>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</si>
  <si>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</si>
  <si>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</si>
  <si>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</si>
  <si>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</si>
  <si>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</si>
  <si>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</si>
  <si>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</si>
  <si>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</si>
  <si>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</si>
  <si>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</si>
  <si>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</si>
  <si>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</si>
  <si>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</si>
  <si>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</si>
  <si>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</si>
  <si>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</si>
  <si>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</si>
  <si>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</si>
  <si>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</si>
  <si>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</si>
  <si>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</si>
  <si>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</si>
  <si>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</si>
  <si>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</si>
  <si>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</si>
  <si>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</si>
  <si>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</si>
  <si>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</si>
  <si>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</si>
  <si>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</si>
  <si>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</si>
  <si>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</si>
  <si>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</si>
  <si>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</si>
  <si>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</si>
  <si>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</si>
  <si>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</si>
  <si>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</si>
  <si>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</si>
  <si>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</si>
  <si>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</si>
  <si>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</si>
  <si>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</si>
  <si>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</si>
  <si>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</si>
  <si>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</si>
  <si>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</si>
  <si>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</si>
  <si>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</si>
  <si>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</si>
  <si>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</si>
  <si>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</si>
  <si>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</si>
  <si>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</si>
  <si>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</si>
  <si>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</si>
  <si>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</si>
  <si>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</si>
  <si>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</si>
  <si>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</si>
  <si>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</si>
  <si>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</si>
  <si>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</si>
  <si>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</si>
  <si>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</si>
  <si>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</si>
  <si>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</si>
  <si>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</si>
  <si>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</si>
  <si>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</si>
  <si>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</si>
  <si>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</si>
  <si>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</si>
  <si>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</si>
  <si>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</si>
  <si>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</si>
  <si>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</si>
  <si>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</si>
  <si>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</si>
  <si>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</si>
  <si>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</si>
  <si>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</si>
  <si>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</si>
  <si>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</si>
  <si>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</si>
  <si>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</si>
  <si>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</si>
  <si>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</si>
  <si>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</si>
  <si>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</si>
  <si>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</si>
  <si>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</si>
  <si>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</si>
  <si>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</si>
  <si>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</si>
  <si>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</si>
  <si>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</si>
  <si>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</si>
  <si>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</si>
  <si>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</si>
  <si>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</si>
  <si>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</si>
  <si>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</si>
  <si>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</si>
  <si>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</si>
  <si>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</si>
  <si>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</si>
  <si>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</si>
  <si>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</si>
  <si>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</si>
  <si>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</si>
  <si>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</si>
  <si>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</si>
  <si>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</si>
  <si>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</si>
  <si>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</si>
  <si>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</si>
  <si>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</si>
  <si>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</si>
  <si>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</si>
  <si>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</si>
  <si>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</si>
  <si>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</si>
  <si>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</si>
  <si>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</si>
  <si>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</si>
  <si>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</si>
  <si>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</si>
  <si>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</si>
  <si>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</si>
  <si>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</si>
  <si>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</si>
  <si>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</si>
  <si>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</si>
  <si>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</si>
  <si>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</si>
  <si>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</si>
  <si>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</si>
  <si>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</si>
  <si>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</si>
  <si>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</si>
  <si>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</si>
  <si>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</si>
  <si>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</si>
  <si>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</si>
  <si>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</si>
  <si>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</si>
  <si>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</si>
  <si>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</si>
  <si>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</si>
  <si>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</si>
  <si>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</si>
  <si>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</si>
  <si>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</si>
  <si>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</si>
  <si>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</si>
  <si>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</si>
  <si>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</si>
  <si>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</si>
  <si>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</si>
  <si>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</si>
  <si>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</si>
  <si>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</si>
  <si>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</si>
  <si>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</si>
  <si>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</si>
  <si>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</si>
  <si>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</si>
  <si>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</si>
  <si>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</si>
  <si>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</si>
  <si>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</si>
  <si>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</si>
  <si>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</si>
  <si>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</si>
  <si>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</si>
  <si>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</si>
  <si>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</si>
  <si>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</si>
  <si>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</si>
  <si>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</si>
  <si>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</si>
  <si>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</si>
  <si>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</si>
  <si>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</si>
  <si>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</si>
  <si>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</si>
  <si>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</si>
  <si>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</si>
  <si>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</si>
  <si>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</si>
  <si>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</si>
  <si>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</si>
  <si>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</si>
  <si>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</si>
  <si>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</si>
  <si>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</si>
  <si>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</si>
  <si>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</si>
  <si>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</si>
  <si>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</si>
  <si>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</si>
  <si>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</si>
  <si>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</si>
  <si>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</si>
  <si>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</si>
  <si>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</si>
  <si>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</si>
  <si>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</si>
  <si>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</si>
  <si>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</si>
  <si>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</si>
  <si>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</si>
  <si>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</si>
  <si>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</si>
  <si>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</si>
  <si>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</si>
  <si>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</si>
  <si>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</si>
  <si>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</si>
  <si>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</si>
  <si>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</si>
  <si>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</si>
  <si>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</si>
  <si>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</si>
  <si>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</si>
  <si>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</si>
  <si>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</si>
  <si>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</si>
  <si>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</si>
  <si>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</si>
  <si>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</si>
  <si>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</si>
  <si>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</si>
  <si>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</si>
  <si>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</si>
  <si>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</si>
  <si>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</si>
  <si>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</si>
  <si>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</si>
  <si>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</si>
  <si>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</si>
  <si>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</si>
  <si>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</si>
  <si>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</si>
  <si>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</si>
  <si>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</si>
  <si>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</si>
  <si>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</si>
  <si>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</si>
  <si>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</si>
  <si>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</si>
  <si>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</si>
  <si>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</si>
  <si>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</si>
  <si>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</si>
  <si>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</si>
  <si>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</si>
  <si>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</si>
  <si>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</si>
  <si>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</si>
  <si>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</si>
  <si>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</si>
  <si>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</si>
  <si>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</si>
  <si>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</si>
  <si>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</si>
  <si>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</si>
  <si>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</si>
  <si>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</si>
  <si>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</si>
  <si>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</si>
  <si>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</si>
  <si>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</si>
  <si>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</si>
  <si>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</si>
  <si>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</si>
  <si>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</si>
  <si>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</si>
  <si>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</si>
  <si>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</si>
  <si>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</si>
  <si>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</si>
  <si>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</si>
  <si>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</si>
  <si>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</si>
  <si>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</si>
  <si>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</si>
  <si>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</si>
  <si>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</si>
  <si>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</si>
  <si>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</si>
  <si>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</si>
  <si>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</si>
  <si>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</si>
  <si>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</si>
  <si>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</si>
  <si>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</si>
  <si>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</si>
  <si>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</si>
  <si>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</si>
  <si>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</si>
  <si>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</si>
  <si>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</si>
  <si>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</si>
  <si>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</si>
  <si>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</si>
  <si>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</si>
  <si>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</si>
  <si>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</si>
  <si>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</si>
  <si>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</si>
  <si>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</si>
  <si>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</si>
  <si>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</si>
  <si>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</si>
  <si>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</si>
  <si>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</si>
  <si>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</si>
  <si>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</si>
  <si>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</si>
  <si>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</si>
  <si>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</si>
  <si>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</si>
  <si>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</si>
  <si>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</si>
  <si>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</si>
  <si>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</si>
  <si>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</si>
  <si>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</si>
  <si>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</si>
  <si>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</si>
  <si>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</si>
  <si>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</si>
  <si>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</si>
  <si>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</si>
  <si>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</si>
  <si>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</si>
  <si>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</si>
  <si>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</si>
  <si>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</si>
  <si>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</si>
  <si>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</si>
  <si>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</si>
  <si>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</si>
  <si>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</si>
  <si>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</si>
  <si>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</si>
  <si>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</si>
  <si>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</si>
  <si>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</si>
  <si>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</si>
  <si>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</si>
  <si>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</si>
  <si>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</si>
  <si>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</si>
  <si>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</si>
  <si>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</si>
  <si>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</si>
  <si>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</si>
  <si>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</si>
  <si>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</si>
  <si>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</si>
  <si>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</si>
  <si>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</si>
  <si>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</si>
  <si>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</si>
  <si>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</si>
  <si>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</si>
  <si>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</si>
  <si>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</si>
  <si>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</si>
  <si>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</si>
  <si>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</si>
  <si>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</si>
  <si>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</si>
  <si>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</si>
  <si>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</si>
  <si>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</si>
  <si>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</si>
  <si>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</si>
  <si>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</si>
  <si>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</si>
  <si>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</si>
  <si>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</si>
  <si>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</si>
  <si>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</si>
  <si>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</si>
  <si>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</si>
  <si>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</si>
  <si>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</si>
  <si>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</si>
  <si>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</si>
  <si>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</si>
  <si>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</si>
  <si>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</si>
  <si>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</si>
  <si>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</si>
  <si>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</si>
  <si>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</si>
  <si>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</si>
  <si>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</si>
  <si>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</si>
  <si>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</si>
  <si>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</si>
  <si>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</si>
  <si>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</si>
  <si>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</si>
  <si>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</si>
  <si>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</si>
  <si>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</si>
  <si>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</si>
  <si>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</si>
  <si>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</si>
  <si>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</si>
  <si>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</si>
  <si>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</si>
  <si>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</si>
  <si>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</si>
  <si>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</si>
  <si>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</si>
  <si>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</si>
  <si>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</si>
  <si>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</si>
  <si>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</si>
  <si>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</si>
  <si>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</si>
  <si>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</si>
  <si>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</si>
  <si>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</si>
  <si>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</si>
  <si>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</si>
  <si>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</si>
  <si>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</si>
  <si>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</si>
  <si>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</si>
  <si>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</si>
  <si>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</si>
  <si>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</si>
  <si>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</si>
  <si>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</si>
  <si>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</si>
  <si>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</si>
  <si>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</si>
  <si>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</si>
  <si>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</si>
  <si>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</si>
  <si>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</si>
  <si>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</si>
  <si>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</si>
  <si>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</si>
  <si>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</si>
  <si>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</si>
  <si>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</si>
  <si>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</si>
  <si>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</si>
  <si>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</si>
  <si>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</si>
  <si>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</si>
  <si>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</si>
  <si>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</si>
  <si>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</si>
  <si>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</si>
  <si>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</si>
  <si>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</si>
  <si>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</si>
  <si>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</si>
  <si>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</si>
  <si>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</si>
  <si>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</si>
  <si>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</si>
  <si>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</si>
  <si>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</si>
  <si>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</si>
  <si>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</si>
  <si>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</si>
  <si>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</si>
  <si>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</si>
  <si>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</si>
  <si>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</si>
  <si>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</si>
  <si>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</si>
  <si>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</si>
  <si>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</si>
  <si>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</si>
  <si>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</si>
  <si>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</si>
  <si>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</si>
  <si>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</si>
  <si>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</si>
  <si>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</si>
  <si>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</si>
  <si>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</si>
  <si>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</si>
  <si>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</si>
  <si>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</si>
  <si>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</si>
  <si>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</si>
  <si>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</si>
  <si>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</si>
  <si>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</si>
  <si>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</si>
  <si>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</si>
  <si>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</si>
  <si>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</si>
  <si>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</si>
  <si>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</si>
  <si>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</si>
  <si>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</si>
  <si>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</si>
  <si>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</si>
  <si>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</si>
  <si>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</si>
  <si>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</si>
  <si>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</si>
  <si>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</si>
  <si>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</si>
  <si>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</si>
  <si>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</si>
  <si>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</si>
  <si>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</si>
  <si>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</si>
  <si>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</si>
  <si>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</si>
  <si>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</si>
  <si>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</si>
  <si>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</si>
  <si>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</si>
  <si>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</si>
  <si>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</si>
  <si>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</si>
  <si>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</si>
  <si>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</si>
  <si>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</si>
  <si>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</si>
  <si>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</si>
  <si>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</si>
  <si>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</si>
  <si>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</si>
  <si>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</si>
  <si>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</si>
  <si>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</si>
  <si>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</si>
  <si>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</si>
  <si>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</si>
  <si>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</si>
  <si>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</si>
  <si>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</si>
  <si>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</si>
  <si>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</si>
  <si>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</si>
  <si>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</si>
  <si>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</si>
  <si>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</si>
  <si>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</si>
  <si>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</si>
  <si>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</si>
  <si>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</si>
  <si>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</si>
  <si>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</si>
  <si>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</si>
  <si>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</si>
  <si>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</si>
  <si>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</si>
  <si>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</si>
  <si>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</si>
  <si>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</si>
  <si>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</si>
  <si>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</si>
  <si>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</si>
  <si>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</si>
  <si>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</si>
  <si>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</si>
  <si>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</si>
  <si>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</si>
  <si>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</si>
  <si>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</si>
  <si>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</si>
  <si>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</si>
  <si>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</si>
  <si>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</si>
  <si>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</si>
  <si>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</si>
  <si>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</si>
  <si>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</si>
  <si>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</si>
  <si>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</si>
  <si>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</si>
  <si>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</si>
  <si>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</si>
  <si>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</si>
  <si>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</si>
  <si>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</si>
  <si>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</si>
  <si>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</si>
  <si>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</si>
  <si>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</si>
  <si>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</si>
  <si>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</si>
  <si>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</si>
  <si>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</si>
  <si>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</si>
  <si>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</si>
  <si>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</si>
  <si>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</si>
  <si>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</si>
  <si>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</si>
  <si>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</si>
  <si>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</si>
  <si>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</si>
  <si>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</si>
  <si>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</si>
  <si>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</si>
  <si>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</si>
  <si>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</si>
  <si>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</si>
  <si>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</si>
  <si>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</si>
  <si>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</si>
  <si>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</si>
  <si>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</si>
  <si>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</si>
  <si>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</si>
  <si>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</si>
  <si>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</si>
  <si>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</si>
  <si>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</si>
  <si>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</si>
  <si>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</si>
  <si>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</si>
  <si>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</si>
  <si>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</si>
  <si>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</si>
  <si>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</si>
  <si>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</si>
  <si>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</si>
  <si>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</si>
  <si>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</si>
  <si>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</si>
  <si>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</si>
  <si>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</si>
  <si>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</si>
  <si>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</si>
  <si>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</si>
  <si>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</si>
  <si>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</si>
  <si>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</si>
  <si>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</si>
  <si>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</si>
  <si>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</si>
  <si>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</si>
  <si>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</si>
  <si>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</si>
  <si>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</si>
  <si>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</si>
  <si>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</si>
  <si>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</si>
  <si>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</si>
  <si>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</si>
  <si>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</si>
  <si>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</si>
  <si>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</si>
  <si>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</si>
  <si>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</si>
  <si>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</si>
  <si>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</si>
  <si>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</si>
  <si>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</si>
  <si>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</si>
  <si>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</si>
  <si>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</si>
  <si>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</si>
  <si>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</si>
  <si>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</si>
  <si>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</si>
  <si>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</si>
  <si>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</si>
  <si>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</si>
  <si>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</si>
  <si>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</si>
  <si>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</si>
  <si>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</si>
  <si>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</si>
  <si>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</si>
  <si>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</si>
  <si>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</si>
  <si>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</si>
  <si>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</si>
  <si>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</si>
  <si>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</si>
  <si>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</si>
  <si>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</si>
  <si>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</si>
  <si>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</si>
  <si>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</si>
  <si>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</si>
  <si>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</si>
  <si>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</si>
  <si>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</si>
  <si>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</si>
  <si>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</si>
  <si>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</si>
  <si>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</si>
  <si>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</si>
  <si>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</si>
  <si>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</si>
  <si>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</si>
  <si>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</si>
  <si>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</si>
  <si>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</si>
  <si>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</si>
  <si>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</si>
  <si>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</si>
  <si>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</si>
  <si>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</si>
  <si>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</si>
  <si>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</si>
  <si>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</si>
  <si>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</si>
  <si>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</si>
  <si>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</si>
  <si>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</si>
  <si>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</si>
  <si>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</si>
  <si>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</si>
  <si>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</si>
  <si>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</si>
  <si>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</si>
  <si>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</si>
  <si>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</si>
  <si>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</si>
  <si>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</si>
  <si>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</si>
  <si>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</si>
  <si>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</si>
  <si>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</si>
  <si>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</si>
  <si>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</si>
  <si>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</si>
  <si>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</si>
  <si>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</si>
  <si>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</si>
  <si>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</si>
  <si>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</si>
  <si>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</si>
  <si>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</si>
  <si>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</si>
  <si>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</si>
  <si>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</si>
  <si>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</si>
  <si>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</si>
  <si>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</si>
  <si>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</si>
  <si>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</si>
  <si>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</si>
  <si>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</si>
  <si>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</si>
  <si>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</si>
  <si>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</si>
  <si>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</si>
  <si>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</si>
  <si>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</si>
  <si>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</si>
  <si>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</si>
  <si>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</si>
  <si>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</si>
  <si>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</si>
  <si>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</si>
  <si>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</si>
  <si>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</si>
  <si>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</si>
  <si>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</si>
  <si>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</si>
  <si>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</si>
  <si>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</si>
  <si>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</si>
  <si>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</si>
  <si>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</si>
  <si>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</si>
  <si>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</si>
  <si>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</si>
  <si>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</si>
  <si>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</si>
  <si>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</si>
  <si>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</si>
  <si>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</si>
  <si>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</si>
  <si>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</si>
  <si>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</si>
  <si>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</si>
  <si>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</si>
  <si>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</si>
  <si>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</si>
  <si>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</si>
  <si>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</si>
  <si>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</si>
  <si>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</si>
  <si>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</si>
  <si>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</si>
  <si>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</si>
  <si>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</si>
  <si>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</si>
  <si>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</si>
  <si>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</si>
  <si>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</si>
  <si>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</si>
  <si>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</si>
  <si>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</si>
  <si>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</si>
  <si>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</si>
  <si>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</si>
  <si>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</si>
  <si>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</si>
  <si>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</si>
  <si>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</si>
  <si>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</si>
  <si>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</si>
  <si>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</si>
  <si>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</si>
  <si>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</si>
  <si>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</si>
  <si>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</si>
  <si>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</si>
  <si>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</si>
  <si>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</si>
  <si>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</si>
  <si>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</si>
  <si>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</si>
  <si>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</si>
  <si>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</si>
  <si>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</si>
  <si>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</si>
  <si>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</si>
  <si>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</si>
  <si>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</si>
  <si>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</si>
  <si>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</si>
  <si>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</si>
  <si>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</si>
  <si>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</si>
  <si>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</si>
  <si>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</si>
  <si>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</si>
  <si>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</si>
  <si>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</si>
  <si>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</si>
  <si>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</si>
  <si>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</si>
  <si>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</si>
  <si>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</si>
  <si>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</si>
  <si>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</si>
  <si>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</si>
  <si>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</si>
  <si>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</si>
  <si>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</si>
  <si>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</si>
  <si>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</si>
  <si>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</si>
  <si>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</si>
  <si>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</si>
  <si>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</si>
  <si>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</si>
  <si>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</si>
  <si>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</si>
  <si>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</si>
  <si>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</si>
  <si>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</si>
  <si>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</si>
  <si>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</si>
  <si>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</si>
  <si>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</si>
  <si>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</si>
  <si>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</si>
  <si>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</si>
  <si>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</si>
  <si>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</si>
  <si>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</si>
  <si>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</si>
  <si>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</si>
  <si>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</si>
  <si>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</si>
  <si>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</si>
  <si>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</si>
  <si>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</si>
  <si>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</si>
  <si>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</si>
  <si>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</si>
  <si>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</si>
  <si>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</si>
  <si>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</si>
  <si>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</si>
  <si>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</si>
  <si>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</si>
  <si>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</si>
  <si>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</si>
  <si>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</si>
  <si>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</si>
  <si>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</si>
  <si>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</si>
  <si>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</si>
  <si>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</si>
  <si>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</si>
  <si>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</si>
  <si>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</si>
  <si>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</si>
  <si>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</si>
  <si>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</si>
  <si>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</si>
  <si>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</si>
  <si>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</si>
  <si>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</si>
  <si>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</si>
  <si>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</si>
  <si>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</si>
  <si>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</si>
  <si>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</si>
  <si>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</si>
  <si>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</si>
  <si>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</si>
  <si>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</si>
  <si>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</si>
  <si>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</si>
  <si>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</si>
  <si>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</si>
  <si>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</si>
  <si>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</si>
  <si>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</si>
  <si>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</si>
  <si>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</si>
  <si>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</si>
  <si>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</si>
  <si>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</si>
  <si>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</si>
  <si>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</si>
  <si>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</si>
  <si>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</si>
  <si>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</si>
  <si>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</si>
  <si>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</si>
  <si>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</si>
  <si>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</si>
  <si>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</si>
  <si>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</si>
  <si>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</si>
  <si>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</si>
  <si>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</si>
  <si>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</si>
  <si>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</si>
  <si>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</si>
  <si>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</si>
  <si>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</si>
  <si>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</si>
  <si>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</si>
  <si>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</si>
  <si>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</si>
  <si>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</si>
  <si>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</si>
  <si>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</si>
  <si>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</si>
  <si>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</si>
  <si>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</si>
  <si>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</si>
  <si>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</si>
  <si>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</si>
  <si>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</si>
  <si>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</si>
  <si>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</si>
  <si>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</si>
  <si>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</si>
  <si>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</si>
  <si>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</si>
  <si>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</si>
  <si>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</si>
  <si>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</si>
  <si>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</si>
  <si>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</si>
  <si>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</si>
  <si>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</si>
  <si>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</si>
  <si>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</si>
  <si>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</si>
  <si>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</si>
  <si>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</si>
  <si>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</si>
  <si>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</si>
  <si>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</si>
  <si>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</si>
  <si>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</si>
  <si>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</si>
  <si>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</si>
  <si>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</si>
  <si>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</si>
  <si>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</si>
  <si>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</si>
  <si>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</si>
  <si>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</si>
  <si>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</si>
  <si>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</si>
  <si>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</si>
  <si>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</si>
  <si>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</si>
  <si>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</si>
  <si>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</si>
  <si>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</si>
  <si>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</si>
  <si>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</si>
  <si>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</si>
  <si>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</si>
  <si>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</si>
  <si>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</si>
  <si>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</si>
  <si>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</si>
  <si>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</si>
  <si>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</si>
  <si>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</si>
  <si>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</si>
  <si>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</si>
  <si>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</si>
  <si>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</si>
  <si>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</si>
  <si>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</si>
  <si>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</si>
  <si>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</si>
  <si>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</si>
  <si>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</si>
  <si>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</si>
  <si>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</si>
  <si>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</si>
  <si>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</si>
  <si>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</si>
  <si>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</si>
  <si>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</si>
  <si>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</si>
  <si>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</si>
  <si>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</si>
  <si>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</si>
  <si>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</si>
  <si>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</si>
  <si>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</si>
  <si>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</si>
  <si>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</si>
  <si>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</si>
  <si>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</si>
  <si>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</si>
  <si>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</si>
  <si>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</si>
  <si>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</si>
  <si>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</si>
  <si>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</si>
  <si>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</si>
  <si>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</si>
  <si>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</si>
  <si>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</si>
  <si>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</si>
  <si>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</si>
  <si>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</si>
  <si>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</si>
  <si>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</si>
  <si>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</si>
  <si>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</si>
  <si>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</si>
  <si>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</si>
  <si>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</si>
  <si>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</si>
  <si>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</si>
  <si>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</si>
  <si>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</si>
  <si>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</si>
  <si>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</si>
  <si>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</si>
  <si>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</si>
  <si>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</si>
  <si>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</si>
  <si>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</si>
  <si>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</si>
  <si>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</si>
  <si>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</si>
  <si>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</si>
  <si>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</si>
  <si>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</si>
  <si>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</si>
  <si>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</si>
  <si>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</si>
  <si>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</si>
  <si>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</si>
  <si>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</si>
  <si>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</si>
  <si>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</si>
  <si>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</si>
  <si>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</si>
  <si>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</si>
  <si>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</si>
  <si>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</si>
  <si>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</si>
  <si>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</si>
  <si>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</si>
  <si>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</si>
  <si>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</si>
  <si>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</si>
  <si>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</si>
  <si>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</si>
  <si>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</si>
  <si>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</si>
  <si>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</si>
  <si>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</si>
  <si>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</si>
  <si>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</si>
  <si>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</si>
  <si>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</si>
  <si>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</si>
  <si>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</si>
  <si>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</si>
  <si>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</si>
  <si>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</si>
  <si>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</si>
  <si>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</si>
  <si>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</si>
  <si>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</si>
  <si>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</si>
  <si>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</si>
  <si>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</si>
  <si>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</si>
  <si>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</si>
  <si>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</si>
  <si>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</si>
  <si>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</si>
  <si>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</si>
  <si>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</si>
  <si>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</si>
  <si>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</si>
  <si>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</si>
  <si>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</si>
  <si>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</si>
  <si>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</si>
  <si>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</si>
  <si>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</si>
  <si>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</si>
  <si>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</si>
  <si>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</si>
  <si>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</si>
  <si>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</si>
  <si>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</si>
  <si>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</si>
  <si>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</si>
  <si>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</si>
  <si>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</si>
  <si>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</si>
  <si>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</si>
  <si>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</si>
  <si>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</si>
  <si>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</si>
  <si>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</si>
  <si>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</si>
  <si>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</si>
  <si>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</si>
  <si>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</si>
  <si>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</si>
  <si>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</si>
  <si>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</si>
  <si>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</si>
  <si>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</si>
  <si>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</si>
  <si>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</si>
  <si>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</si>
  <si>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</si>
  <si>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</si>
  <si>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</si>
  <si>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</si>
  <si>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</si>
  <si>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</si>
  <si>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</si>
  <si>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</si>
  <si>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</si>
  <si>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</si>
  <si>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</si>
  <si>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</si>
  <si>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</si>
  <si>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</si>
  <si>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</si>
  <si>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</si>
  <si>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</si>
  <si>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</si>
  <si>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</si>
  <si>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</si>
  <si>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</si>
  <si>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</si>
  <si>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</si>
  <si>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</si>
  <si>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</si>
  <si>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</si>
  <si>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</si>
  <si>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</si>
  <si>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</si>
  <si>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</si>
  <si>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</si>
  <si>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</si>
  <si>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</si>
  <si>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</si>
  <si>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</si>
  <si>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</si>
  <si>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</si>
  <si>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</si>
  <si>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</si>
  <si>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</si>
  <si>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</si>
  <si>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</si>
  <si>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</si>
  <si>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</si>
  <si>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</si>
  <si>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</si>
  <si>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</si>
  <si>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</si>
  <si>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</si>
  <si>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</si>
  <si>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</si>
  <si>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</si>
  <si>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</si>
  <si>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</si>
  <si>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</si>
  <si>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</si>
  <si>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</si>
  <si>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</si>
  <si>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</si>
  <si>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</si>
  <si>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</si>
  <si>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</si>
  <si>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</si>
  <si>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</si>
  <si>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</si>
  <si>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</si>
  <si>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</si>
  <si>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</si>
  <si>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</si>
  <si>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</si>
  <si>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</si>
  <si>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</si>
  <si>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</si>
  <si>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</si>
  <si>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</si>
  <si>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</si>
  <si>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</si>
  <si>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</si>
  <si>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</si>
  <si>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</si>
  <si>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</si>
  <si>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</si>
  <si>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</si>
  <si>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</si>
  <si>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</si>
  <si>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</si>
  <si>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</si>
  <si>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</si>
  <si>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</si>
  <si>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</si>
  <si>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</si>
  <si>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</si>
  <si>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</si>
  <si>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</si>
  <si>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</si>
  <si>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</si>
  <si>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</si>
  <si>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</si>
  <si>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</si>
  <si>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</si>
  <si>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</si>
  <si>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</si>
  <si>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</si>
  <si>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</si>
  <si>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</si>
  <si>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</si>
  <si>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</si>
  <si>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</si>
  <si>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</si>
  <si>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</si>
  <si>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</si>
  <si>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</si>
  <si>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</si>
  <si>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</si>
  <si>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</si>
  <si>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</si>
  <si>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</si>
  <si>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</si>
  <si>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</si>
  <si>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</si>
  <si>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</si>
  <si>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</si>
  <si>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</si>
  <si>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</si>
  <si>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</si>
  <si>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</si>
  <si>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</si>
  <si>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</si>
  <si>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</si>
  <si>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</si>
  <si>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</si>
  <si>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</si>
  <si>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</si>
  <si>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</si>
  <si>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</si>
  <si>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</si>
  <si>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</si>
  <si>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</si>
  <si>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</si>
  <si>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</si>
  <si>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</si>
  <si>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</si>
  <si>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</si>
  <si>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</si>
  <si>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</si>
  <si>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</si>
  <si>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</si>
  <si>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</si>
  <si>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</si>
  <si>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</si>
  <si>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</si>
  <si>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</si>
  <si>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</si>
  <si>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</si>
  <si>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</si>
  <si>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</si>
  <si>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</si>
  <si>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</si>
  <si>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</si>
  <si>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</si>
  <si>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</si>
  <si>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</si>
  <si>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</si>
  <si>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</si>
  <si>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</si>
  <si>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</si>
  <si>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</si>
  <si>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</si>
  <si>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</si>
  <si>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</si>
  <si>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</si>
  <si>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</si>
  <si>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</si>
  <si>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</si>
  <si>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</si>
  <si>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</si>
  <si>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</si>
  <si>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</si>
  <si>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</si>
  <si>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</si>
  <si>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</si>
  <si>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</si>
  <si>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</si>
  <si>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</si>
  <si>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</si>
  <si>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</si>
  <si>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</si>
  <si>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</si>
  <si>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</si>
  <si>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</si>
  <si>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</si>
  <si>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</si>
  <si>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</si>
  <si>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</si>
  <si>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</si>
  <si>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</si>
  <si>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</si>
  <si>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</si>
  <si>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</si>
  <si>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</si>
  <si>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</si>
  <si>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</si>
  <si>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</si>
  <si>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</si>
  <si>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</si>
  <si>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</si>
  <si>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</si>
  <si>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</si>
  <si>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</si>
  <si>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</si>
  <si>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</si>
  <si>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</si>
  <si>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</si>
  <si>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</si>
  <si>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</si>
  <si>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</si>
  <si>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</si>
  <si>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</si>
  <si>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</si>
  <si>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</si>
  <si>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</si>
  <si>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</si>
  <si>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</si>
  <si>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</si>
  <si>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</si>
  <si>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</si>
  <si>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</si>
  <si>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</si>
  <si>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</si>
  <si>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</si>
  <si>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</si>
  <si>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</si>
  <si>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</si>
  <si>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</si>
  <si>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</si>
  <si>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</si>
  <si>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</si>
  <si>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</si>
  <si>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</si>
  <si>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</si>
  <si>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</si>
  <si>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</si>
  <si>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</si>
  <si>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</si>
  <si>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</si>
  <si>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</si>
  <si>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</si>
  <si>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</si>
  <si>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</si>
  <si>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</si>
  <si>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</si>
  <si>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</si>
  <si>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</si>
  <si>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</si>
  <si>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</si>
  <si>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</si>
  <si>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</si>
  <si>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</si>
  <si>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</si>
  <si>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</si>
  <si>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</si>
  <si>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</si>
  <si>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</si>
  <si>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</si>
  <si>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</si>
  <si>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</si>
  <si>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</si>
  <si>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</si>
  <si>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</si>
  <si>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</si>
  <si>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</si>
  <si>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</si>
  <si>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</si>
  <si>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</si>
  <si>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</si>
  <si>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</si>
  <si>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</si>
  <si>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</si>
  <si>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</si>
  <si>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</si>
  <si>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</si>
  <si>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</si>
  <si>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</si>
  <si>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</si>
  <si>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</si>
  <si>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</si>
  <si>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</si>
  <si>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</si>
  <si>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</si>
  <si>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</si>
  <si>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</si>
  <si>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</si>
  <si>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</si>
  <si>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</si>
  <si>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</si>
  <si>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</si>
  <si>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</si>
  <si>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</si>
  <si>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</si>
  <si>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</si>
  <si>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</si>
  <si>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</si>
  <si>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</si>
  <si>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</si>
  <si>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</si>
  <si>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</si>
  <si>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</si>
  <si>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</si>
  <si>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</si>
  <si>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</si>
  <si>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</si>
  <si>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</si>
  <si>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</si>
  <si>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</si>
  <si>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</si>
  <si>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</si>
  <si>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</si>
  <si>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</si>
  <si>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</si>
  <si>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</si>
  <si>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</si>
  <si>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</si>
  <si>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</si>
  <si>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</si>
  <si>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</si>
  <si>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</si>
  <si>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</si>
  <si>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</si>
  <si>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</si>
  <si>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</si>
  <si>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</si>
  <si>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</si>
  <si>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</si>
  <si>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</si>
  <si>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</si>
  <si>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</si>
  <si>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</si>
  <si>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</si>
  <si>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</si>
  <si>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</si>
  <si>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</si>
  <si>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</si>
  <si>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</si>
  <si>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</si>
  <si>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</si>
  <si>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</si>
  <si>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</si>
  <si>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</si>
  <si>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</si>
  <si>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</si>
  <si>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</si>
  <si>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</si>
  <si>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</si>
  <si>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</si>
  <si>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</si>
  <si>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</si>
  <si>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</si>
  <si>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</si>
  <si>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</si>
  <si>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</si>
  <si>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</si>
  <si>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</si>
  <si>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</si>
  <si>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</si>
  <si>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</si>
  <si>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</si>
  <si>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</si>
  <si>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</si>
  <si>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</si>
  <si>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</si>
  <si>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</si>
  <si>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</si>
  <si>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</si>
  <si>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</si>
  <si>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</si>
  <si>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</si>
  <si>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</si>
  <si>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</si>
  <si>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</si>
  <si>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</si>
  <si>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</si>
  <si>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</si>
  <si>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</si>
  <si>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</si>
  <si>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</si>
  <si>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</si>
  <si>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</si>
  <si>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</si>
  <si>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</si>
  <si>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</si>
  <si>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</si>
  <si>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</si>
  <si>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</si>
  <si>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</si>
  <si>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</si>
  <si>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</si>
  <si>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</si>
  <si>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</si>
  <si>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</si>
  <si>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</si>
  <si>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</si>
  <si>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</si>
  <si>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</si>
  <si>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</si>
  <si>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</si>
  <si>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</si>
  <si>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</si>
  <si>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</si>
  <si>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</si>
  <si>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</si>
  <si>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</si>
  <si>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</si>
  <si>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</si>
  <si>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</si>
  <si>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</si>
  <si>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</si>
  <si>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</si>
  <si>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</si>
  <si>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</si>
  <si>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</si>
  <si>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</si>
  <si>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</si>
  <si>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</si>
  <si>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</si>
  <si>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</si>
  <si>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</si>
  <si>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</si>
  <si>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</si>
  <si>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</si>
  <si>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</si>
  <si>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</si>
  <si>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</si>
  <si>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</si>
  <si>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</si>
  <si>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</si>
  <si>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</si>
  <si>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</si>
  <si>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</si>
  <si>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</si>
  <si>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</si>
  <si>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</si>
  <si>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</si>
  <si>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</si>
  <si>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</si>
  <si>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</si>
  <si>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</si>
  <si>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</si>
  <si>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</si>
  <si>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</si>
  <si>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</si>
  <si>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</si>
  <si>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</si>
  <si>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</si>
  <si>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</si>
  <si>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</si>
  <si>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</si>
  <si>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</si>
  <si>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</si>
  <si>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</si>
  <si>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</si>
  <si>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</si>
  <si>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</si>
  <si>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</si>
  <si>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</si>
  <si>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</si>
  <si>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</si>
  <si>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</si>
  <si>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</si>
  <si>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</si>
  <si>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</si>
  <si>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</si>
  <si>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</si>
  <si>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</si>
  <si>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</si>
  <si>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</si>
  <si>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</si>
  <si>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</si>
  <si>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</si>
  <si>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</si>
  <si>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</si>
  <si>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</si>
  <si>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</si>
  <si>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</si>
  <si>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</si>
  <si>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</si>
  <si>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</si>
  <si>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</si>
  <si>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</si>
  <si>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</si>
  <si>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</si>
  <si>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</si>
  <si>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</si>
  <si>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</si>
  <si>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</si>
  <si>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</si>
  <si>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</si>
  <si>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</si>
  <si>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</si>
  <si>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</si>
  <si>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</si>
  <si>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</si>
  <si>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</si>
  <si>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</si>
  <si>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</si>
  <si>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</si>
  <si>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</si>
  <si>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</si>
  <si>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</si>
  <si>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</si>
  <si>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</si>
  <si>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</si>
  <si>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</si>
  <si>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</si>
  <si>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</si>
  <si>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</si>
  <si>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</si>
  <si>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</si>
  <si>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</si>
  <si>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</si>
  <si>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</si>
  <si>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</si>
  <si>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</si>
  <si>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</si>
  <si>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</si>
  <si>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</si>
  <si>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</si>
  <si>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</si>
  <si>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</si>
  <si>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</si>
  <si>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</si>
  <si>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</si>
  <si>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</si>
  <si>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</si>
  <si>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</si>
  <si>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</si>
  <si>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</si>
  <si>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</si>
  <si>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</si>
  <si>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</si>
  <si>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</si>
  <si>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</si>
  <si>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</si>
  <si>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</si>
  <si>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</si>
  <si>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</si>
  <si>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</si>
  <si>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</si>
  <si>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</si>
  <si>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</si>
  <si>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</si>
  <si>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</si>
  <si>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</si>
  <si>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</si>
  <si>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</si>
  <si>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</si>
  <si>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</si>
  <si>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</si>
  <si>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</si>
  <si>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</si>
  <si>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</si>
  <si>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</si>
  <si>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</si>
  <si>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</si>
  <si>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</si>
  <si>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</si>
  <si>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</si>
  <si>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</si>
  <si>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</si>
  <si>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</si>
  <si>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</si>
  <si>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</si>
  <si>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</si>
  <si>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</si>
  <si>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</si>
  <si>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</si>
  <si>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</si>
  <si>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</si>
  <si>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</si>
  <si>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</si>
  <si>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</si>
  <si>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</si>
  <si>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</si>
  <si>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</si>
  <si>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</si>
  <si>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</si>
  <si>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</si>
  <si>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</si>
  <si>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</si>
  <si>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</si>
  <si>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</si>
  <si>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</si>
  <si>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</si>
  <si>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</si>
  <si>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</si>
  <si>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</si>
  <si>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</si>
  <si>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</si>
  <si>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</si>
  <si>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</si>
  <si>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</si>
  <si>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</si>
  <si>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</si>
  <si>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</si>
  <si>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</si>
  <si>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</si>
  <si>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</si>
  <si>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</si>
  <si>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</si>
  <si>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</si>
  <si>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</si>
  <si>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</si>
  <si>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</si>
  <si>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</si>
  <si>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</si>
  <si>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</si>
  <si>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</si>
  <si>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</si>
  <si>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</si>
  <si>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</si>
  <si>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</si>
  <si>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</si>
  <si>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</si>
  <si>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</si>
  <si>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</si>
  <si>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</si>
  <si>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</si>
  <si>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</si>
  <si>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</si>
  <si>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</si>
  <si>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</si>
  <si>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</si>
  <si>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</si>
  <si>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</si>
  <si>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</si>
  <si>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</si>
  <si>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</si>
  <si>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</si>
  <si>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</si>
  <si>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</si>
  <si>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</si>
  <si>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</si>
  <si>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</si>
  <si>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</si>
  <si>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</si>
  <si>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</si>
  <si>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</si>
  <si>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</si>
  <si>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</si>
  <si>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</si>
  <si>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</si>
  <si>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</si>
  <si>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</si>
  <si>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</si>
  <si>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</si>
  <si>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</si>
  <si>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</si>
  <si>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</si>
  <si>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</si>
  <si>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</si>
  <si>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</si>
  <si>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</si>
  <si>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</si>
  <si>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</si>
  <si>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</si>
  <si>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</si>
  <si>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</si>
  <si>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</si>
  <si>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</si>
  <si>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</si>
  <si>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</si>
  <si>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</si>
  <si>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</si>
  <si>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</si>
  <si>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</si>
  <si>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</si>
  <si>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</si>
  <si>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</si>
  <si>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</si>
  <si>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</si>
  <si>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</si>
  <si>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</si>
  <si>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</si>
  <si>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</si>
  <si>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</si>
  <si>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</si>
  <si>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</si>
  <si>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</si>
  <si>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</si>
  <si>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</si>
  <si>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</si>
  <si>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130 min</t>
  </si>
  <si>
    <t>PCM-20251030-00000244</t>
  </si>
  <si>
    <t>ETA 60 KM</t>
  </si>
  <si>
    <t xml:space="preserve"> PCM-20250215-00000830 </t>
  </si>
  <si>
    <t>LTE site still down and  site located in aramco area access issue need special permission</t>
  </si>
  <si>
    <t>PCM-20251029-00003000</t>
  </si>
  <si>
    <t xml:space="preserve">access nigth issue USF area </t>
  </si>
  <si>
    <t>PCM-20251030-00000257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</si>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</sst>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2" totalsRowShown="0" headerRowDxfId="157" dataDxfId="156" headerRowBorderDxfId="154" tableBorderDxfId="155" totalsRowBorderDxfId="153">
  <autoFilter ref="A1:CJ18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297.24400706018787</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0.62507187500159489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9.2236226853856351E-2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45960.192432986114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45960.192432986114</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45960.192432986114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45960.192432986114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45960.192432986114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45960.192432986114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45960.192432986114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45960.192432986114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45960.192432986114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45960.192432870368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45960.192432870368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45960.192432870368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45960.192432870368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45960.192432870368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45960.192432870368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45960.192432870368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45960.192432870368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45960.192432870368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45960.192432870368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45960.192432870368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45960.192432870368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45960.192432870368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45960.192432870368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45960.192432870368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45960.192432870368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45960.192432870368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45960.192432870368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45960.192432870368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45960.192432870368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45960.192432870368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45960.192432870368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45960.192432870368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45960.192432870368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45960.192432870368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45960.192432870368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45960.192432870368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45960.192432870368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45960.192432870368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45960.192432870368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45960.192432870368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45960.192432870368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45960.192432870368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45960.192432870368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45960.192432870368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45960.192432870368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45960.192432870368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45960.192432870368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45960.192432870368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45960.192432870368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45960.192432870368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45960.192432870368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45960.192432870368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45960.192432870368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45960.192432870368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45960.192432870368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45960.192432870368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45960.192432870368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45960.192432870368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45960.192432870368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45960.192432870368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45960.192432870368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45960.192432870368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45960.192432870368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45960.192432870368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45960.192432870368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45960.192432870368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45960.192432870368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45960.192432870368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45960.192432870368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45960.192432870368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45960.192432870368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45960.192432870368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45960.192432870368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45960.192432870368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45960.192432870368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45960.192432870368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45960.192432870368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45960.192432870368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45960.192432870368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45960.192432870368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45960.192432870368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45960.192432870368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45960.192432870368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45960.192432870368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45960.192432870368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45960.192432870368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45960.192432870368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45960.192432870368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45960.192432870368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45960.192432870368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45960.192432870368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45960.192432870368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45960.192432870368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45960.192432870368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45960.192432870368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45960.192432870368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45960.192432870368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45960.192432870368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45960.192432870368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45960.192432870368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45960.192432870368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45960.192432870368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45960.192432870368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45960.192432870368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45960.192432870368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45960.192432870368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45960.192432870368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45960.192432870368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45960.192432870368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45960.192432870368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45960.192432870368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45960.192432870368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45960.192432870368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45960.192432870368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45960.192432870368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45960.192432870368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45960.192432870368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45960.192432870368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45960.192432870368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45960.192432870368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45960.192432870368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45960.192432870368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45960.192432870368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45960.192432870368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45960.192432870368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45960.192432870368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45960.192432870368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45960.192432870368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45960.192432870368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45960.192432870368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45960.192432870368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45960.192432870368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45960.192432870368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45960.192432870368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45960.192432870368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45960.192432870368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45960.192432870368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45960.192432870368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45960.192432870368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45960.192432870368</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45960.192432870368</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30E76468-9E5A-48AA-A3CB-6BB2DA0A713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2"/>
  <sheetViews>
    <sheetView tabSelected="1" workbookViewId="0">
      <selection activeCell="A7" sqref="A7:X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135.19259502315253</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1.4503496527831885</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0.11765289352479158</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39114</v>
      </c>
      <c r="B6" s="18" t="str">
        <f>IFERROR(VLOOKUP(D6,DB!A:K,11,0),"")</f>
        <v>R2</v>
      </c>
      <c r="C6" s="18">
        <v>2</v>
      </c>
      <c r="D6" s="18" t="s">
        <v>26000</v>
      </c>
      <c r="E6" s="114" t="s">
        <v>39021</v>
      </c>
      <c r="F6" s="115">
        <v>45960.157847222225</v>
      </c>
      <c r="G6" s="116">
        <f ca="1">IFERROR(NOW()-F6,"-")</f>
        <v>3.4585763889481314E-2</v>
      </c>
      <c r="H6" s="115">
        <v>45960.153067129628</v>
      </c>
      <c r="I6" s="18" t="str">
        <f>IFERROR(VLOOKUP(D6,DB!A:F,6,0),"")</f>
        <v>Generator-SG</v>
      </c>
      <c r="J6" s="18" t="str">
        <f>IFERROR(VLOOKUP(D6,DB!A:G,7,0),"")</f>
        <v>Dead</v>
      </c>
      <c r="K6" s="19" t="s">
        <v>39115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45960.192432986114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45960.192432986114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45960.192432986114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45960.192432986114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45960.192432986114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45960.192432986114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45960.192432986114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45960.192432986114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45960.192432986114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45960.192432986114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45960.192432986114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45960.192432986114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45960.192432986114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45960.192432986114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45960.192432986114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45960.192432986114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45960.192432986114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45960.192432986114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45960.192432986114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45960.192432986114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45960.192432986114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45960.192432986114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45960.192432986114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45960.192432986114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45960.192432986114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45960.192432986114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45960.192432986114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45960.192432986114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45960.192432986114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45960.192432986114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45960.192432986114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61"/>
      <c r="B38" s="162" t="str">
        <f>IFERROR(VLOOKUP(D38,DB!A:K,11,0),"")</f>
        <v/>
      </c>
      <c r="C38" s="162"/>
      <c r="D38" s="162"/>
      <c r="E38" s="163"/>
      <c r="F38" s="164"/>
      <c r="G38" s="165">
        <f ca="1">IFERROR(NOW()-F38,"-")</f>
        <v>45960.192432986114</v>
      </c>
      <c r="H38" s="164"/>
      <c r="I38" s="162" t="str">
        <f>IFERROR(VLOOKUP(D38,DB!A:F,6,0),"")</f>
        <v/>
      </c>
      <c r="J38" s="162" t="str">
        <f>IFERROR(VLOOKUP(D38,DB!A:G,7,0),"")</f>
        <v/>
      </c>
      <c r="K38" s="166"/>
      <c r="L38" s="162" t="str">
        <f>IFERROR(VLOOKUP(D38,DB!A:I,9,0),"")</f>
        <v/>
      </c>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162"/>
      <c r="AT38" s="162"/>
      <c r="AU38" s="162"/>
      <c r="AV38" s="162"/>
      <c r="AW38" s="162"/>
      <c r="AX38" s="162"/>
      <c r="AY38" s="162"/>
      <c r="AZ38" s="162"/>
      <c r="BA38" s="162"/>
      <c r="BB38" s="162"/>
      <c r="BC38" s="162"/>
      <c r="BD38" s="162"/>
      <c r="BE38" s="162"/>
      <c r="BF38" s="162"/>
      <c r="BG38" s="162"/>
      <c r="BH38" s="162"/>
      <c r="BI38" s="162"/>
      <c r="BJ38" s="162"/>
      <c r="BK38" s="162"/>
      <c r="BL38" s="162"/>
      <c r="BM38" s="162"/>
      <c r="BN38" s="162"/>
      <c r="BO38" s="162"/>
      <c r="BP38" s="162"/>
      <c r="BQ38" s="162"/>
      <c r="BR38" s="162"/>
      <c r="BS38" s="162"/>
      <c r="BT38" s="162"/>
      <c r="BU38" s="162"/>
      <c r="BV38" s="162"/>
      <c r="BW38" s="162"/>
      <c r="BX38" s="162"/>
      <c r="BY38" s="162"/>
      <c r="BZ38" s="162"/>
      <c r="CA38" s="162"/>
      <c r="CB38" s="162"/>
      <c r="CC38" s="162"/>
      <c r="CD38" s="162"/>
      <c r="CE38" s="162"/>
      <c r="CF38" s="162"/>
      <c r="CG38" s="162"/>
      <c r="CH38" s="162"/>
      <c r="CI38" s="162"/>
      <c r="CJ38" s="167"/>
    </row>
    <row r="39" spans="1:88" ht="31.5" customHeight="1">
      <c r="A39" s="113"/>
      <c r="B39" s="18" t="str">
        <f>IFERROR(VLOOKUP(D39,DB!A:K,11,0),"")</f>
        <v/>
      </c>
      <c r="C39" s="18"/>
      <c r="D39" s="18"/>
      <c r="E39" s="114"/>
      <c r="F39" s="115"/>
      <c r="G39" s="116">
        <f ca="1">IFERROR(NOW()-F39,"-")</f>
        <v>45960.192432870368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45960.192432870368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45960.192432870368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45960.192432870368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45960.192432986114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45960.192432986114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45960.192432986114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45960.192432986114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45960.192432986114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45960.192432986114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45960.192432986114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45960.192432986114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45960.192432986114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45960.192432986114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45960.192432986114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45960.192432986114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45960.192432986114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45960.192432986114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45960.192432986114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45960.192432986114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45960.192432986114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45960.192432986114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45960.192432986114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45960.192432986114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45960.192432986114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45960.192432986114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45960.192432986114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45960.192432986114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45960.192432986114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45960.192432986114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45960.192432986114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45960.192432986114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45960.192432986114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45960.192432986114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45960.192432986114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45960.192432986114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45960.192432986114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45960.192432986114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45960.192432986114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45960.192432986114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45960.192432986114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45960.192432986114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45960.192432986114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45960.192432986114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45960.192432986114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45960.192432986114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45960.192432986114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45960.192432986114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45960.192432986114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45960.192432986114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45960.192432986114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45960.192432986114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45960.192432986114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45960.192432986114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45960.192432986114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45960.192432986114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45960.192432986114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45960.192432986114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45960.192432986114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45960.192432986114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45960.192432986114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45960.192432986114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45960.192432986114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45960.192432986114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45960.192432986114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45960.192432986114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45960.192432986114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45960.192432986114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45960.192432986114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45960.192432986114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45960.192432986114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45960.192432986114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45960.192432986114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45960.192432986114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45960.192432986114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45960.192432986114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45960.192432986114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45960.192432986114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45960.192432986114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45960.192432986114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45960.192432986114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45960.192432986114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45960.192432986114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45960.192432986114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45960.192432986114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45960.192432986114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45960.192432986114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45960.192432986114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45960.192432986114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45960.192432986114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45960.192432986114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45960.192432986114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45960.192432986114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45960.192432986114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45960.192432986114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45960.192432986114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45960.192432986114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45960.192432986114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45960.192432986114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45960.192432986114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45960.192432986114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45960.192432986114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45960.192432986114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45960.192432986114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45960.192432986114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45960.192432986114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45960.192432986114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45960.192432986114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45960.192432986114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45960.192432986114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45960.192432986114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45960.192432986114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45960.192432986114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45960.192432986114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45960.192432986114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45960.192432986114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45960.192432986114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45960.192432986114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45960.192432986114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45960.192432986114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45960.192432986114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45960.192432986114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45960.192432986114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45960.192432986114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45960.192432986114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45960.192432986114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45960.192432986114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45960.192432986114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45960.192432986114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45960.192432986114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45960.192432986114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45960.192432986114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45960.192432986114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45960.192432986114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45960.192432986114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45960.192432986114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45960.192432986114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45960.192432986114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45960.192432986114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45960.192432986114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45960.192432986114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45960.192432986114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45960.192432986114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61"/>
      <c r="B182" s="162" t="str">
        <f>IFERROR(VLOOKUP(D182,DB!A:K,11,0),"")</f>
        <v/>
      </c>
      <c r="C182" s="162"/>
      <c r="D182" s="162"/>
      <c r="E182" s="163"/>
      <c r="F182" s="164"/>
      <c r="G182" s="165">
        <f ca="1">IFERROR(NOW()-F182,"-")</f>
        <v>45960.192432986114</v>
      </c>
      <c r="H182" s="164"/>
      <c r="I182" s="162" t="str">
        <f>IFERROR(VLOOKUP(D182,DB!A:F,6,0),"")</f>
        <v/>
      </c>
      <c r="J182" s="162" t="str">
        <f>IFERROR(VLOOKUP(D182,DB!A:G,7,0),"")</f>
        <v/>
      </c>
      <c r="K182" s="166"/>
      <c r="L182" s="162" t="str">
        <f>IFERROR(VLOOKUP(D182,DB!A:I,9,0),"")</f>
        <v/>
      </c>
      <c r="M182" s="162"/>
      <c r="N182" s="162"/>
      <c r="O182" s="162"/>
      <c r="P182" s="162"/>
      <c r="Q182" s="162"/>
      <c r="R182" s="162"/>
      <c r="S182" s="162"/>
      <c r="T182" s="162"/>
      <c r="U182" s="162"/>
      <c r="V182" s="162"/>
      <c r="W182" s="162"/>
      <c r="X182" s="162"/>
      <c r="Y182" s="162"/>
      <c r="Z182" s="162"/>
      <c r="AA182" s="162"/>
      <c r="AB182" s="162"/>
      <c r="AC182" s="162"/>
      <c r="AD182" s="162"/>
      <c r="AE182" s="162"/>
      <c r="AF182" s="162"/>
      <c r="AG182" s="162"/>
      <c r="AH182" s="162"/>
      <c r="AI182" s="162"/>
      <c r="AJ182" s="162"/>
      <c r="AK182" s="162"/>
      <c r="AL182" s="162"/>
      <c r="AM182" s="162"/>
      <c r="AN182" s="162"/>
      <c r="AO182" s="162"/>
      <c r="AP182" s="162"/>
      <c r="AQ182" s="162"/>
      <c r="AR182" s="162"/>
      <c r="AS182" s="162"/>
      <c r="AT182" s="162"/>
      <c r="AU182" s="162"/>
      <c r="AV182" s="162"/>
      <c r="AW182" s="162"/>
      <c r="AX182" s="162"/>
      <c r="AY182" s="162"/>
      <c r="AZ182" s="162"/>
      <c r="BA182" s="162"/>
      <c r="BB182" s="162"/>
      <c r="BC182" s="162"/>
      <c r="BD182" s="162"/>
      <c r="BE182" s="162"/>
      <c r="BF182" s="162"/>
      <c r="BG182" s="162"/>
      <c r="BH182" s="162"/>
      <c r="BI182" s="162"/>
      <c r="BJ182" s="162"/>
      <c r="BK182" s="162"/>
      <c r="BL182" s="162"/>
      <c r="BM182" s="162"/>
      <c r="BN182" s="162"/>
      <c r="BO182" s="162"/>
      <c r="BP182" s="162"/>
      <c r="BQ182" s="162"/>
      <c r="BR182" s="162"/>
      <c r="BS182" s="162"/>
      <c r="BT182" s="162"/>
      <c r="BU182" s="162"/>
      <c r="BV182" s="162"/>
      <c r="BW182" s="162"/>
      <c r="BX182" s="162"/>
      <c r="BY182" s="162"/>
      <c r="BZ182" s="162"/>
      <c r="CA182" s="162"/>
      <c r="CB182" s="162"/>
      <c r="CC182" s="162"/>
      <c r="CD182" s="162"/>
      <c r="CE182" s="162"/>
      <c r="CF182" s="162"/>
      <c r="CG182" s="162"/>
      <c r="CH182" s="162"/>
      <c r="CI182" s="162"/>
      <c r="CJ182" s="167"/>
    </row>
  </sheetData>
  <dataValidations count="2">
    <dataValidation allowBlank="1" showInputMessage="1" showErrorMessage="1" sqref="E1" xr:uid="{4D935161-CDD3-4592-B877-3FB59C99E142}"/>
    <dataValidation type="list" allowBlank="1" showInputMessage="1" showErrorMessage="1" sqref="E3:E18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45960.192432986114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45960.192432986114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45960.192432986114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45960.192432986114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45960.192432986114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45960.192432986114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45960.192432986114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45960.192432986114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45960.192432986114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45960.192432986114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45960.192432986114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45960.192432986114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45960.192432986114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45960.192432986114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45960.192432986114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45960.192432986114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45960.192432986114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45960.192432986114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45960.192432986114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45960.192432986114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45960.192432986114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45960.192432986114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45960.192432986114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45960.192432986114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45960.192432986114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45960.192432986114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45960.192432986114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45960.192432986114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45960.192432986114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45960.192432986114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45960.192432986114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45960.192432986114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45960.192432986114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45960.192432986114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45960.192432986114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45960.192432986114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45960.192432986114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45960.192432986114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45960.192432986114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45960.192432986114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45960.192432986114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45960.192432986114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45960.192432986114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45960.192432986114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45960.192432986114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45960.192432986114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45960.192432986114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45960.192432986114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45960.192432986114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45960.192432986114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45960.192432986114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45960.192432986114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45960.192432986114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45960.192432986114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45960.192432986114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45960.192432986114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45960.192432986114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45960.192432986114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45960.192432986114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45960.192432986114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45960.192432986114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45960.192432986114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45960.192432986114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45960.192432986114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45960.192432986114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45960.192432986114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45960.192432986114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45960.192432986114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45960.192432986114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45960.192432986114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45960.192432986114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45960.192432986114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45960.192432986114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45960.192432986114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45960.192432986114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45960.192432986114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45960.192432986114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45960.192432986114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45960.192432986114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45960.192432986114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45960.192432986114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45960.192432986114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45960.192432986114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45960.192432986114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45960.192432986114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45960.192432986114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45960.192432986114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45960.192432986114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45960.192432986114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45960.192432986114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45960.192432986114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45960.192432986114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45960.192432986114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45960.192432986114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45960.192432986114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45960.192432986114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45960.192432986114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45960.192432986114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45960.192432986114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45960.192432986114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45960.192432986114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45960.192432986114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45960.192432986114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45960.192432986114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45960.192432986114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45960.192432986114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45960.192432986114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45960.192432986114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45960.192432986114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45960.192432986114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45960.192432986114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45960.192432986114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45960.192432986114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45960.192432986114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45960.192432986114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45960.192432986114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45960.192432986114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45960.192432986114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45960.192432986114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45960.192432986114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45960.192432986114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45960.192432986114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45960.192432986114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45960.192432986114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45960.192432986114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45960.192432986114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45960.192432986114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45960.192432986114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45960.192432986114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45960.192432986114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45960.192432986114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45960.192432986114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45960.192432986114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45960.192432986114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45960.192432986114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45960.192432986114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45960.192432986114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45960.192432986114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45960.192432986114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45960.192432986114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45960.192432986114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45960.192432986114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45960.192432986114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45960.192432986114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45960.192432986114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45960.192432986114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45960.192432986114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45960.192432986114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45960.192432986114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45960.192432986114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45960.192432986114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45960.192432986114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45960.192432986114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45960.192432986114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45960.192432986114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45960.192432986114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45960.192432986114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45960.192432986114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45960.192432986114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45960.192432986114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45960.192432986114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45960.192432986114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45960.192432986114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45960.192432986114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45960.192432986114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45960.192432986114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45960.192432986114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45960.192432986114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45960.192432986114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45960.192432986114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45960.192432986114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45960.192432986114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45960.192432986114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45960.192432986114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45960.192432986114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45960.192432986114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45960.192432986114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45960.192432986114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45960.192432986114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45960.192432986114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45960.192432986114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45960.192432986114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45960.192432986114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45960.192432986114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45960.192432986114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45960.192432986114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45960.192432986114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45960.192432986114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45960.192432986114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45960.192432986114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45960.192432986114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45960.192432986114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45960.192432986114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45960.192432986114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45960.192432986114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45960.192432986114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45960.192432986114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45960.192432986114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45960.192432986114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45960.192432986114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45960.192432986114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45960.192432986114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45960.192432986114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45960.192432986114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45960.192432986114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45960.192432986114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45960.192432986114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45960.192432986114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45960.192432986114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45960.192432986114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45960.192432986114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45960.192432986114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45960.192432986114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45960.192432986114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45960.192432986114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45960.192432986114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45960.192432986114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45960.192432986114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45960.192432986114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45960.192432986114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45960.192432986114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45960.192432986114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45960.192432986114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45960.192432986114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45960.192432986114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45960.192432986114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45960.192432986114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45960.192432986114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45960.192432986114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45960.192432986114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45960.192432986114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45960.192432986114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45960.192432986114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45960.192432986114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45960.192432986114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45960.192432986114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45960.192432986114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45960.192432986114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45960.192432986114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45960.192432986114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45960.192432986114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45960.192432986114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45960.192432986114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45960.192432986114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45960.192432986114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45960.192432986114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45960.192432986114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45960.192432986114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45960.192432986114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45960.192432986114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45960.192432986114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45960.192432986114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45960.192432986114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45960.192432986114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45960.192432986114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45960.192432986114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45960.192432986114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45960.192432986114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45960.192432986114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45960.192432986114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45960.192432986114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45960.192432986114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45960.192432986114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45960.192432986114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45960.192432986114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45960.192432986114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45960.192432986114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45960.192432986114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45960.192432986114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45960.192432986114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45960.192432986114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45960.192432986114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45960.192432986114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45960.192432986114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45960.192432986114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45960.192432986114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45960.192432986114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45960.192432986114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45960.192432986114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45960.192432986114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45960.192432986114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45960.192432986114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45960.192432986114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45960.192432986114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45960.192432986114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45960.192432986114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45960.192432986114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45960.192432986114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45960.192432986114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45960.192432986114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45960.192432986114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45960.192432986114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45960.192432986114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45960.192432986114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45960.192432986114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45960.192432986114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45960.192432986114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45960.192432986114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45960.192432986114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45960.192432986114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45960.192432986114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45960.192432986114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45960.192432986114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45960.192432986114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45960.192432986114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45960.192432986114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45960.192432986114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45960.192432986114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45960.192432986114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45960.192432986114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45960.192432986114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45960.192432986114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45960.192432986114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45960.192432986114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45960.192432986114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45960.192432986114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45960.192432986114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45960.192432986114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45960.192432986114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45960.192432986114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45960.192432986114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45960.192432986114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45960.192432986114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45960.192432986114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45960.192432986114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45960.192432986114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45960.192432986114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45960.192432986114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45960.192432986114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45960.192432986114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45960.192432986114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45960.192432986114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45960.192432986114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45960.192432986114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45960.192432986114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45960.192432986114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45960.192432986114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45960.192432986114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45960.192432986114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45960.192432986114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45960.192432986114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45960.192432986114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45960.192432986114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45960.192432986114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45960.192432986114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45960.192432986114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45960.192432986114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45960.192432986114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45960.192432986114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45960.192432986114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45960.192432986114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45960.192432986114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45960.192432986114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45960.192432986114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45960.192432986114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45960.192432986114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45960.192432986114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45960.192432986114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45960.192432986114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45960.192432986114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45960.192432986114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45960.192432986114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45960.192432986114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45960.192432986114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45960.192432986114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45960.192432986114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45960.192432986114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45960.192432986114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45960.192432986114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45960.192432986114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45960.192432986114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45960.192432986114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45960.192432986114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45960.192432986114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45960.192432986114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45960.192432986114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45960.192432986114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45960.192432986114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45960.192432986114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45960.192432986114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45960.192432986114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45960.192432986114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45960.192432986114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45960.192432986114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45960.192432986114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45960.192432986114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45960.192432986114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45960.192432986114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45960.192432986114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45960.192432986114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45960.192432986114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45960.192432986114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45960.192432986114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45960.192432986114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45960.192432986114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45960.192432986114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45960.192432986114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45960.192432986114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45960.192432986114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45960.192432986114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45960.192432986114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45960.192432986114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45960.192432986114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45960.192432986114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45960.192432986114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45960.192432986114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45960.192432986114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45960.192432986114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45960.192432986114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45960.192432986114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45960.192432986114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45960.192432986114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45960.192432986114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45960.192432986114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45960.192432986114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45960.192432986114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45960.192432986114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45960.192432986114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45960.192432986114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45960.192432986114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45960.192432986114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45960.192432986114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45960.192432986114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45960.192432986114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45960.192432986114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45960.192432986114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45960.192432986114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45960.192432986114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45960.192432986114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45960.192432986114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45960.192432986114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45960.192432986114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45960.192432986114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45960.192432986114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45960.192432986114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45960.192432986114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45960.192432986114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45960.192432986114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45960.192432986114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45960.192432986114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45960.192432986114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45960.192432986114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45960.192432986114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45960.192432986114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45960.192432986114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45960.192432986114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45960.192432986114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45960.192432986114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45960.192432986114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45960.192432986114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45960.192432986114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45960.192432986114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45960.192432986114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45960.192432986114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45960.192432986114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45960.192432986114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45960.192432986114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45960.192432986114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45960.192432986114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45960.192432986114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45960.192432986114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45960.192432986114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45960.192432986114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45960.192432986114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45960.192432986114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45960.192432986114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45960.192432986114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45960.192432986114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45960.192432986114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45960.192432986114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45960.192432986114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45960.192432986114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45960.192432986114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45960.192432986114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45960.192432986114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45960.192432986114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45960.192432986114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45960.192432986114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45960.192432986114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45960.192432986114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45960.192432986114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45960.192432986114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45960.192432986114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45960.192432986114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45960.192432986114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45960.192432986114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45960.192432986114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45960.192432986114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45960.192432986114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45960.192432986114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45960.192432986114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45960.192432986114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45960.192432986114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45960.192432986114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45960.192432986114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45960.192432986114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45960.192432986114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45960.192432986114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45960.192432986114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45960.192432986114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45960.192432986114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45960.192432986114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45960.192432986114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45960.192432986114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45960.192432986114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45960.192432986114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45960.192432986114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45960.192432986114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45960.192432986114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45960.192432986114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45960.192432986114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45960.192432986114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45960.192432986114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45960.192432986114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45960.192432986114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45960.192432986114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45960.192432986114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45960.192432986114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45960.192432986114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45960.192432986114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45960.192432986114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45960.192432986114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45960.192432986114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45960.192432986114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45960.192432986114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45960.192432986114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45960.192432986114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45960.192432986114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45960.192432986114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45960.192432986114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45960.192432986114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45960.192432986114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45960.192432986114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45960.192432986114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45960.192432986114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45960.192432986114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45960.192432986114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45960.192432986114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45960.192432986114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45960.192432986114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45960.192432986114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45960.192432986114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45960.192432986114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45960.192432986114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45960.192432986114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45960.192432986114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45960.192432986114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45960.192432986114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45960.192432986114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45960.192432986114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45960.192432986114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45960.192432986114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45960.192432986114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45960.192432986114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45960.192432986114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45960.192432986114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45960.192432986114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45960.192432986114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45960.192432986114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45960.192432986114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45960.192432986114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45960.192432986114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45960.192432986114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45960.192432986114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45960.192432986114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45960.192432986114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45960.192432986114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45960.192432986114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45960.192432986114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45960.192432986114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45960.192432986114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45960.192432986114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45960.192432986114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45960.192432986114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45960.192432986114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45960.192432986114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45960.192432986114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45960.192432986114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45960.192432986114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45960.192432986114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45960.192432986114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45960.192432986114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45960.192432986114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45960.192432986114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45960.192432986114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45960.192432986114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45960.192432986114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45960.192432986114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45960.192432986114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45960.192432986114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45960.192432986114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45960.192432986114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45960.192432986114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45960.192432986114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45960.192432986114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45960.192432986114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45960.192432986114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45960.192432986114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45960.192432986114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45960.192432986114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45960.192432986114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45960.192432986114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45960.192432986114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45960.192432986114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45960.192432986114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45960.192432986114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45960.192432986114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45960.192432986114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45960.192432986114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45960.192432986114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45960.192432986114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45960.192432986114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45960.192432986114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45960.192432986114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45960.192432986114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45960.192432986114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45960.192432986114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45960.192432986114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45960.192432986114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45960.192432986114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45960.192432986114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45960.192432986114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45960.192432986114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45960.192432986114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45960.192432986114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45960.192432986114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45960.192432986114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45960.192432986114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45960.192432986114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45960.192432986114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45960.192432986114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45960.192432986114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45960.192432986114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45960.192432986114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45960.192432986114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45960.192432986114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45960.192432986114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45960.192432986114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45960.192432986114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45960.192432986114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45960.192432986114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45960.192432986114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45960.192432986114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45960.192432986114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45960.192432986114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45960.192432986114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45960.192432986114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45960.192432986114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45960.192432986114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45960.192432986114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45960.192432986114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45960.192432986114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45960.192432986114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45960.192432986114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45960.192432986114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45960.192432986114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45960.192432986114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45960.192432986114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45960.192432986114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45960.192432986114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45960.192432986114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45960.192432986114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45960.192432986114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45960.192432986114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45960.192432986114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45960.192432986114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45960.192432986114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45960.192432986114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45960.192432986114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45960.192432986114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45960.192432986114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45960.192432986114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45960.192432986114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45960.192432986114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45960.192432986114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45960.192432986114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45960.192432986114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45960.192432986114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45960.192432986114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45960.192432986114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45960.192432986114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45960.192432986114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45960.192432986114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45960.192432986114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45960.192432986114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45960.192432986114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45960.192432986114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45960.192432986114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45960.192432986114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45960.192432986114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45960.192432986114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45960.192432986114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45960.192432986114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45960.192432986114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45960.192432986114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45960.192432986114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45960.192432986114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45960.192432986114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45960.192432986114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45960.192432986114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45960.192432986114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45960.192432986114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45960.192432986114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45960.192432986114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45960.192432986114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45960.192432986114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45960.192432986114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45960.192432986114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45960.192432986114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45960.192432986114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45960.192432986114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45960.192432986114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45960.192432986114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45960.192432986114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45960.192432986114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45960.192432986114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45960.192432986114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45960.192432986114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45960.192432986114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45960.192432986114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45960.192432986114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45960.192432986114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45960.192432986114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45960.192432986114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45960.192432986114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45960.192432986114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45960.192432986114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45960.192432986114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45960.192432986114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45960.192432986114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45960.192432986114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45960.192432986114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45960.192432986114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45960.192432986114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45960.192432986114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45960.192432986114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45960.192432986114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45960.192432986114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45960.192432986114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45960.192432986114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45960.192432986114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45960.192432986114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45960.192432986114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45960.192432986114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45960.192432986114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45960.192432986114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45960.192432986114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45960.192432986114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45960.192432986114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45960.192432986114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45960.192432986114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45960.192432986114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45960.192432986114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45960.192432986114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45960.192432986114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45960.192432986114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45960.192432986114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45960.192432986114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45960.192432986114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45960.192432986114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45960.192432986114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45960.192432986114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45960.192432986114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45960.192432986114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45960.192432986114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45960.192432986114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45960.192432986114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45960.192432986114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45960.192432986114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45960.192432986114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45960.192432986114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45960.192432986114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45960.192432986114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45960.192432986114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45960.192432986114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45960.192432986114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45960.192432986114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45960.192432986114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45960.192432986114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45960.192432986114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45960.192432986114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45960.192432986114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45960.192432986114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45960.192432986114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45960.192432986114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45960.192432986114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45960.192432986114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45960.192432986114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45960.192432986114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45960.192432986114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45960.192432986114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45960.192432986114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45960.192432986114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45960.192432986114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45960.192432986114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45960.192432986114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45960.192432986114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45960.192432986114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45960.192432986114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45960.192432986114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45960.192432986114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45960.192432986114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45960.192432986114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45960.192432986114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45960.192432986114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45960.192432986114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45960.192432986114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45960.192432986114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45960.192432986114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45960.192432986114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45960.192432986114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45960.192432986114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45960.192432986114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45960.192432986114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45960.192432986114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45960.192432986114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45960.192432986114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45960.192432986114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45960.192432986114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45960.192432986114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45960.192432986114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45960.192432986114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45960.192432986114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45960.192432986114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45960.192432986114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45960.192432986114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45960.192432986114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45960.192432986114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45960.192432986114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45960.192432986114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45960.192432986114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45960.192432986114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45960.192432986114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45960.192432986114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45960.192432986114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45960.192432986114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45960.192432986114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45960.192432986114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45960.192432986114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45960.192432986114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45960.192432986114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45960.192432986114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45960.192432986114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45960.192432986114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45960.192432986114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45960.192432986114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45960.192432986114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45960.192432986114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45960.192432986114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45960.192432986114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45960.192432986114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45960.192432986114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45960.192432986114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45960.192432986114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45960.192432986114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45960.192432986114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45960.192432986114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45960.192432986114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45960.192432986114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45960.192432986114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45960.192432986114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45960.192432986114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45960.192432986114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45960.192432986114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45960.192432986114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45960.192432986114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45960.192432986114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45960.192432986114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45960.192432986114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45960.192432986114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45960.192432986114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45960.192432986114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45960.192432986114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45960.192432986114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45960.192432986114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45960.192432986114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45960.192432986114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45960.192432986114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45960.192432986114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45960.192432986114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45960.192432986114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45960.192432986114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45960.192432986114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45960.192432986114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45960.192432986114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45960.192432986114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45960.192432986114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45960.192432986114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45960.192432986114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45960.192432986114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45960.192432986114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45960.192432986114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45960.192432986114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45960.192432986114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45960.192432986114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45960.192432986114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45960.192432986114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45960.192432986114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45960.192432986114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45960.192432986114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45960.192432986114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45960.192432986114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45960.192432986114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45960.192432986114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45960.192432986114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45960.192432986114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45960.192432986114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45960.192432986114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45960.192432986114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45960.192432986114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45960.192432986114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45960.192432986114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45960.192432986114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45960.192432986114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45960.192432986114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45960.192432986114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45960.192432986114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45960.192432986114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45960.192432986114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45960.192432986114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45960.192432986114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45960.192432986114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45960.192432986114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45960.192432986114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45960.192432986114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45960.192432986114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45960.192432986114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45960.192432986114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45960.192432986114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45960.192432986114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45960.192432986114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45960.192432986114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45960.192432986114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45960.192432986114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45960.192432986114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45960.192432986114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45960.192432986114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45960.192432986114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45960.192432986114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45960.192432986114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45960.192432986114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45960.192432986114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45960.192432986114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45960.192432986114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45960.192432986114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45960.192432986114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45960.192432986114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45960.192432986114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45960.192432986114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45960.192432986114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45960.192432986114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45960.192432986114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45960.192432986114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45960.192432986114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45960.192432986114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45960.192432986114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45960.192432986114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45960.192432986114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45960.192432986114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45960.192432986114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45960.192432986114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45960.192432986114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45960.192432986114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45960.192432986114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45960.192432986114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45960.192432986114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45960.192432986114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45960.192432986114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45960.192432986114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45960.192432986114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45960.192432986114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45960.192432986114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45960.192432986114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45960.192432986114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45960.192432986114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45960.192432986114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45960.192432986114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45960.192432986114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45960.192432986114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45960.192432986114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45960.192432986114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45960.192432986114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45960.192432986114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45960.192432986114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45960.192432986114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45960.192432986114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45960.192432986114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45960.192432986114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45960.192432986114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45960.192432986114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45960.192432986114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45960.192432986114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45960.192432986114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45960.192432986114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45960.192432986114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45960.192432986114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45960.192432986114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45960.192432986114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45960.192432986114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45960.192432986114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45960.192432986114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45960.192432986114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45960.192432986114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45960.192432986114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45960.192432986114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45960.192432986114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45960.192432986114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45960.192432986114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45960.192432986114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45960.192432986114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45960.192432986114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45960.192432986114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45960.192432986114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45960.192432986114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45960.192432986114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45960.192432986114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45960.192432986114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45960.192432986114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45960.192432986114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45960.192432986114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45960.192432986114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45960.192432986114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45960.192432986114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45960.192432986114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45960.192432986114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45960.192432986114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45960.192432986114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45960.192432986114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45960.192432986114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45960.192432986114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45960.192432986114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45960.192432986114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45960.192432986114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45960.192432986114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45960.192432986114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45960.192432986114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45960.192432986114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45960.192432986114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45960.192432986114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45960.192432986114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45960.192432986114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45960.192432986114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45960.192432986114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45960.192432986114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45960.192432986114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45960.192432986114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45960.192432986114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45960.192432986114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45960.192432986114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45960.192432986114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45960.192432986114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45960.192432986114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45960.192432986114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45960.192432986114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45960.192432986114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45960.192432986114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45960.192432986114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45960.192432986114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45960.192432986114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45960.192432986114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45960.192432986114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45960.192432986114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45960.192432986114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45960.192432986114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45960.192432986114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45960.192432986114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45960.192432986114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45960.192432986114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45960.192432986114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45960.192432986114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45960.192432986114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45960.192432986114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45960.192432986114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45960.192432986114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45960.192432986114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45960.192432986114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45960.192432986114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45960.192432986114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45960.192432986114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45960.192432986114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45960.192432986114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45960.192432986114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45960.192432986114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45960.192432986114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45960.192432986114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45960.192432986114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45960.192432986114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45960.192432986114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45960.192432986114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45960.192432986114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45960.192432986114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45960.192432986114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45960.192432986114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45960.192432986114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45960.192432986114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256.71171539351781</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121" t="s">
        <v>37295</v>
      </c>
      <c r="E3" s="98" t="s">
        <v>39021</v>
      </c>
      <c r="F3" s="123">
        <v>45959.994444444441</v>
      </c>
      <c r="G3" s="124">
        <f ca="1">IFERROR(NOW()-F3,"")</f>
        <v>0.19798854167311219</v>
      </c>
      <c r="H3" s="123">
        <v>45959.98940972222</v>
      </c>
      <c r="I3" s="119" t="str">
        <f>IFERROR(VLOOKUP(D3,DB!A:F,6,0),"")</f>
        <v>Generator-SG</v>
      </c>
      <c r="J3" s="119" t="str">
        <f>IFERROR(VLOOKUP(D3,DB!A:G,7,0),"")</f>
        <v>Dead</v>
      </c>
      <c r="K3" s="125" t="s">
        <v>39119</v>
      </c>
      <c r="L3" s="121" t="str">
        <f>IFERROR(VLOOKUP(D3,DB!A:I,9,0),"")</f>
        <v>Latis</v>
      </c>
    </row>
    <row r="4" spans="1:16" ht="15" customHeight="1">
      <c r="A4" s="119" t="s">
        <v>39120</v>
      </c>
      <c r="B4" s="119" t="str">
        <f>IFERROR(VLOOKUP(D4,DB!A:K,11,0),"")</f>
        <v>R4</v>
      </c>
      <c r="C4" s="120">
        <v>3</v>
      </c>
      <c r="D4" s="94" t="s">
        <v>35668</v>
      </c>
      <c r="E4" s="98" t="s">
        <v>39021</v>
      </c>
      <c r="F4" s="123">
        <v>45960.165972222225</v>
      </c>
      <c r="G4" s="124">
        <f ca="1">IFERROR(NOW()-F4,"")</f>
        <v>2.6460763889190275E-2</v>
      </c>
      <c r="H4" s="123">
        <v>45960.148935185185</v>
      </c>
      <c r="I4" s="119" t="str">
        <f>IFERROR(VLOOKUP(D4,DB!A:F,6,0),"")</f>
        <v>Generator-SG</v>
      </c>
      <c r="J4" s="119" t="str">
        <f>IFERROR(VLOOKUP(D4,DB!A:G,7,0),"")</f>
        <v>Vandalized</v>
      </c>
      <c r="K4" s="125" t="s">
        <v>39121</v>
      </c>
      <c r="L4" s="121" t="str">
        <f>IFERROR(VLOOKUP(D4,DB!A:I,9,0),"")</f>
        <v>Latis</v>
      </c>
    </row>
    <row r="5" spans="1:16" ht="15" customHeight="1">
      <c r="A5" s="119"/>
      <c r="B5" s="119" t="str">
        <f>IFERROR(VLOOKUP(D5,DB!A:K,11,0),"")</f>
        <v/>
      </c>
      <c r="C5" s="120"/>
      <c r="D5" s="94"/>
      <c r="E5" s="98"/>
      <c r="F5" s="123"/>
      <c r="G5" s="124">
        <f ca="1">IFERROR(NOW()-F5,"")</f>
        <v>45960.192432986114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45960.192432986114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45960.192432986114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45960.192432986114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45960.192432986114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45960.192432986114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45960.192432986114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45960.192432986114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45960.192432986114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45960.192432986114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45960.192432986114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45960.192432986114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45960.192432986114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45960.192432986114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45960.192432986114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45960.192432986114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45960.192432986114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45960.192432986114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45960.192432986114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45960.192432986114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45960.192432986114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45960.192432986114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45960.192432986114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45960.192432986114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45960.192432986114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45960.192432986114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45960.192432986114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45960.192432986114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45960.192432986114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45960.192432986114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45960.192432986114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45960.192432986114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45960.192432986114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45960.192432986114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45960.192432986114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45960.192432986114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45960.192432986114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45960.192432986114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45960.192432986114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45960.192432986114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45960.192432986114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45960.192432986114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45960.192432986114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45960.192432986114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45960.192432986114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45960.192432986114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45960.192432986114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45960.192432986114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45960.192432986114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45960.192432986114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45960.192432986114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45960.192432986114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45960.192432986114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45960.192432986114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45960.192432986114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45960.192432986114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45960.192432986114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45960.192432986114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45960.192432986114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45960.192432986114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45960.192432986114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45960.192432986114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45960.192432986114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45960.192432986114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45960.192432986114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45960.192432986114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45960.192432986114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45960.192432986114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45960.192432986114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45960.192432986114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45960.192432986114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45960.192432986114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45960.192432986114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45960.192432986114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45960.192432986114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45960.192432986114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45960.192432986114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45960.192432986114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45960.192432986114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45960.192432986114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45960.192432986114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45960.192432986114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45960.192432986114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45960.192432986114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45960.192432986114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45960.192432986114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45960.192432986114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45960.192432986114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45960.192432986114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45960.192432986114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45960.192432986114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45960.192432986114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45960.192432986114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45960.192432986114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45960.192432986114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45960.192432986114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45960.192432986114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45960.192432986114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45960.192432986114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45960.192432986114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45960.192432986114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45960.192432986114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45960.192432986114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45960.192432986114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45960.192432986114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45960.192432986114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45960.192432986114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45960.192432986114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45960.192432986114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45960.192432986114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45960.192432986114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45960.192432986114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45960.192432986114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45960.192432986114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45960.192432986114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45960.192432986114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45960.192432986114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45960.192432986114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45960.192432986114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45960.192432986114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45960.192432986114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45960.192432986114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45960.192432986114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45960.192432986114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45960.192432986114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45960.192432986114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45960.192432986114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45960.192432986114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45960.192432986114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45960.192432986114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45960.192432986114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45960.192432986114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45960.192432986114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45960.192432986114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45960.192432986114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45960.192432986114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45960.192432986114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45960.192432986114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45960.192432986114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45960.192432986114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45960.192432986114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45960.192432986114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45960.192432986114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45960.192432986114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45960.192432986114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45960.192432986114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45960.192432986114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45960.192432986114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45960.192432986114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45960.192432986114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45960.192432986114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45960.192432986114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45960.192432986114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45960.192432986114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45960.192432986114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45960.192432986114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68.360372800925688</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39105</v>
      </c>
      <c r="F3" s="38">
        <v>45926.188877314817</v>
      </c>
      <c r="G3" s="144">
        <f t="shared" ref="G3" ca="1" si="0">IFERROR(NOW()-F3,"")</f>
        <v>34.003555671297363</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39105</v>
      </c>
      <c r="F4" s="153">
        <v>45948.661111111112</v>
      </c>
      <c r="G4" s="154">
        <f ca="1">IFERROR(NOW()-F4,"")</f>
        <v>11.531321875001595</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45960.192432986114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45960.192432986114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45960.192432986114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45960.192432986114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45960.192432986114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45960.192432986114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45960.192432986114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45960.192432986114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45960.192432986114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45960.192432986114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45960.192432986114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45960.192432986114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45960.192432986114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45960.192432986114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45960.192432986114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45960.192432986114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45960.192432986114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45960.192432986114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45960.192432986114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45960.192432986114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45960.192432986114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45960.192432986114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45960.192432986114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45960.192432986114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45960.192432986114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45960.192432986114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45960.192432986114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45960.192432986114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45960.192432986114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45960.192432986114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45960.192432986114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45960.192432986114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45960.192432986114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45960.192432986114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45960.192432986114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45960.192432986114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45960.192432986114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45960.192432986114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45960.192432986114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45960.192432986114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45960.192432986114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45960.192432986114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45960.192432986114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45960.192432986114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45960.192432986114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45960.192432986114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45960.192432986114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45960.192432986114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45960.192432986114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45960.192432986114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45960.192432986114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45960.192432986114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45960.192432986114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45960.192432986114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45960.192432986114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45960.192432986114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45960.192432986114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45960.192432986114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45960.192432986114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45960.192432986114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45960.192432986114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45960.192432986114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45960.192432986114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45960.192432986114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45960.192432986114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45960.192432986114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45960.192432986114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45960.192432986114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45960.192432986114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45960.192432986114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45960.192432986114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45960.192432986114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45960.192432986114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45960.192432986114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45960.192432986114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45960.192432986114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45960.192432986114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45960.192432986114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45960.192432986114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45960.192432986114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45960.192432986114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45960.192432986114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45960.192432986114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45960.192432986114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45960.192432986114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45960.192432986114</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45960.192432986114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45960.192432986114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45960.192432986114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45960.192432986114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45960.192432986114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45960.192432986114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45960.192432986114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45960.192432986114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45960.192432986114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45960.192432986114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45960.192432986114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45960.192432986114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45960.192432986114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45960.192432986114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45960.192432986114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45960.192432986114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45960.192432986114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45960.192432986114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45960.192432986114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45960.192432986114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45960.192432986114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45960.192432986114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45960.192432986114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45960.192432986114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45960.192432986114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45960.192432986114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45960.192432986114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45960.192432986114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45960.192432986114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45960.192432986114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45960.192432986114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45960.192432986114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45960.192432986114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45960.192432986114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45960.192432986114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45960.192432986114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45960.192432986114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45960.192432986114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45960.192432986114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45960.192432986114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45960.192432986114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45960.192432986114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45960.192432986114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45960.192432986114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45960.192432986114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45960.192432986114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45960.192432986114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45960.192432986114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45960.192432986114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45960.192432986114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45960.192432986114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45960.192432986114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45960.192432986114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45960.192432986114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45960.192432986114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45960.192432986114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45960.192432986114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45960.192432986114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45960.192432986114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45960.192432986114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45960.192432986114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45960.192432986114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45960.192432986114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45960.192432986114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45960.192432986114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45960.192432986114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45960.192432986114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45960.192432986114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45960.192432986114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45960.192432986114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45960.192432986114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45960.192432986114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45960.192432986114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45960.192432986114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45960.192432986114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45960.192432986114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45960.192432986114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45960.192432986114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45960.192432986114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45960.192432986114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45960.192432986114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45960.192432986114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45960.192432986114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45960.192432986114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45960.192432986114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45960.192432986114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45960.192432986114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45960.192432986114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45960.192432986114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45960.192432986114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45960.192432986114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45960.192432986114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45960.192432986114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45960.192432986114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45960.192432986114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45960.192432986114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45960.192432986114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45960.192432986114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45960.192432986114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45960.192432986114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45960.192432986114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45960.192432986114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45960.192432986114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45960.192432986114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45960.192432986114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45960.192432986114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45960.192432986114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45960.192432986114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45960.192432986114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45960.192432986114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45960.192432986114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45960.192432986114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45960.192432986114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45960.192432986114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45960.192432986114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45960.192432986114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45960.192432986114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45960.192432986114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45960.192432986114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45960.192432986114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45960.192432986114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45960.192432986114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45960.192432986114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45960.192432986114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45960.192432986114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45960.192432986114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45960.192432986114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45960.192432986114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45960.192432986114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45960.192432986114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45960.192432986114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45960.192432986114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45960.192432986114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45960.192432986114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45960.192432986114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45960.192432986114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45960.192432986114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45960.192432986114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45960.192432986114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45960.192432986114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45960.192432986114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45960.192432986114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45960.192432986114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45960.192432986114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45960.192432986114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45960.192432986114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45960.192432986114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45960.192432986114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45960.192432986114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45960.192432986114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45960.192432986114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45960.192432986114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45960.192432986114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45960.192432986114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45960.192432986114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45960.192432986114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45960.192432986114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45960.192432986114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45960.192432986114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45960.192432986114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45960.192432986114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45960.192432986114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45960.192432986114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45960.192432986114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45960.192432986114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45960.192432986114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45960.192432986114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45960.192432986114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45960.192432986114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45960.192432986114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45960.192432986114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45960.192432986114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45960.192432986114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45960.192432986114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45960.192432986114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45960.192432986114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45960.192432986114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45960.192432986114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45960.192432986114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45960.192432986114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45960.192432986114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45960.192432986114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45960.192432986114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45960.192432986114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45960.192432986114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45960.192432986114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45960.192432986114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45960.192432986114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45960.192432986114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45960.192432986114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45960.192432986114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45960.192432986114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45960.192432986114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45960.192432986114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45960.192432986114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45960.192432986114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45960.192432986114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45960.192432986114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45960.192432986114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45960.192432986114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45960.192432986114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45960.192432986114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45960.192432986114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45960.192432986114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45960.192432986114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45960.192432986114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45960.192432986114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45960.192432986114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45960.192432986114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45960.192432986114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45960.192432986114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45960.192432986114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45960.192432986114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45960.192432986114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45960.192432986114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45960.192432986114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45960.192432986114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45960.192432986114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45960.192432986114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45960.192432986114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45960.192432986114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45960.192432986114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45960.192432986114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45960.192432986114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45960.192432986114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45960.192432986114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45960.192432986114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45960.192432986114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45960.192432986114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45960.192432986114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45960.192432986114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45960.192432986114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45960.192432986114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45960.192432986114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45960.192432986114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45960.192432986114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45960.192432986114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45960.192432986114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45960.192432986114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45960.192432986114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45960.192432986114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45960.192432986114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45960.192432986114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45960.192432986114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45960.192432986114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45960.192432986114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45960.192432986114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45960.192432986114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45960.192432986114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45960.192432986114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45960.192432986114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45960.192432986114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45960.192432986114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45960.192432986114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45960.192432986114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45960.192432986114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45960.192432986114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45960.192432986114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45960.192432986114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45960.192432986114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45960.192432986114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45960.192432986114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45960.192432986114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45960.192432986114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45960.192432986114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45960.192432986114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45960.192432986114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45960.192432986114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45960.192432986114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45960.192432986114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45960.192432986114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45960.192432986114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45960.192432986114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45960.192432986114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45960.192432986114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45960.192432986114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45960.192432986114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45960.192432986114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45960.192432986114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45960.192432986114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45960.192432986114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45960.192432986114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45960.192432986114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45960.192432986114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45960.192432986114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45960.192432986114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45960.192432986114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45960.192432986114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45960.192432986114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45960.192432986114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45960.192432986114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45960.192432986114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45960.192432986114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45960.192432986114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45960.192432986114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45960.192432986114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45960.192432986114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45960.192432986114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45960.192432986114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45960.192432986114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45960.192432986114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45960.192432986114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45960.192432986114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45960.192432986114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45960.192432986114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45960.192432986114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45960.192432986114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45960.192432986114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45960.192432986114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45960.192432986114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45960.192432986114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45960.192432986114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45960.192432986114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45960.192432986114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45960.192432986114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45960.192432986114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45960.192432986114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45960.192432986114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45960.192432986114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45960.192432986114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45960.192432986114</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6" ht="15"/>
    <row r="1287" ht="15"/>
    <row r="1291"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45960.192432986114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45960.192432986114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45960.192432986114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45960.192432986114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45960.192432986114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45960.192432986114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45960.192432986114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45960.192432986114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45960.192432986114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45960.192432986114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45960.192432986114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45960.192432986114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45960.192432986114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45960.192432986114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45960.192432986114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45960.192432986114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45960.192432986114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45960.192432986114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45960.192432986114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45960.192432986114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45960.192432986114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45960.192432986114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45960.192432986114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45960.192432986114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45960.192432986114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45960.192432986114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45960.192432986114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45960.192432986114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45960.192432986114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45960.192432986114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45960.192432986114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45960.192432986114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45960.192432986114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45960.192432986114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45960.192432986114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45960.192432986114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45960.192432986114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45960.192432986114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45960.192432986114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45960.192432986114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45960.192432986114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45960.192432986114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45960.192432986114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45960.192432986114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45960.192432986114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45960.192432986114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45960.192432986114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45960.192432986114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45960.192432986114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45960.192432986114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45960.192432986114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45960.192432986114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45960.192432986114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45960.192432986114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45960.192432986114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45960.192432986114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45960.192432986114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45960.192432986114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45960.192432986114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45960.192432986114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45960.192432986114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45960.192432986114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2025-10-30T01:39:09Z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