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25" documentId="13_ncr:1_{F6CB121F-512D-4AA6-A0C1-0FB36C537598}" xr6:coauthVersionLast="47" xr6:coauthVersionMax="47" xr10:uidLastSave="{698ACF61-47A2-4BC8-BF6F-1AFF368ABE4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<sst xmlns="http://schemas.openxmlformats.org/spreadsheetml/2006/main" count="180285" uniqueCount="39127">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</sst>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297.59160405092553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0.97266886573925149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7.6337847225659061E-2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45960.540029976852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45960.540029976852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45960.540029976852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45960.540029976852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45960.540029745367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45960.540029745367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45960.540029745367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45960.540029745367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45960.540029745367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45960.540029745367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45960.540029745367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45960.540029745367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45960.540029745367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45960.540029745367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45960.540029745367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45960.540029745367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45960.540029745367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45960.540029745367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45960.540029745367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45960.540029745367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45960.540029745367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45960.540029745367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45960.540029745367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45960.540029745367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45960.540029745367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45960.540029745367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45960.540029745367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45960.540029745367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45960.540029745367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45960.540029745367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45960.540029745367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45960.540029745367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45960.540029745367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45960.540029745367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45960.540029745367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45960.540029745367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45960.540029745367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45960.540029745367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45960.540029745367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45960.540029745367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45960.540029745367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45960.540029745367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45960.540029745367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45960.540029745367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45960.540029745367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45960.540029745367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45960.540029745367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45960.540029745367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45960.540029745367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45960.540029745367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45960.540029745367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45960.540029745367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45960.540029745367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45960.540029745367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45960.540029745367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45960.540029745367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45960.540029745367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45960.540029745367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45960.540029745367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45960.540029745367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45960.540029745367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45960.540029745367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45960.540029745367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45960.540029745367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45960.540029745367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45960.540029745367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45960.540029745367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45960.540029745367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45960.540029745367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45960.540029745367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45960.540029745367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45960.540029745367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45960.540029745367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45960.540029745367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45960.540029745367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45960.540029745367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45960.540029745367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45960.540029745367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45960.540029745367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45960.540029745367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45960.540029745367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45960.540029745367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45960.540029745367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45960.540029745367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45960.540029745367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45960.540029745367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45960.540029745367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45960.540029745367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45960.540029745367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45960.540029745367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45960.540029745367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45960.540029745367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45960.540029745367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45960.540029745367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45960.540029745367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45960.540029745367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45960.540029745367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45960.540029745367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45960.540029745367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45960.540029745367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45960.540029745367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45960.540029745367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45960.540029745367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45960.540029745367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45960.540029745367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45960.540029745367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45960.540029745367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45960.540029745367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45960.540029745367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45960.540029745367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45960.540029745367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45960.540029745367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45960.540029745367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45960.540029745367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45960.540029745367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45960.540029745367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45960.540029745367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45960.540029745367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45960.540029745367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45960.540029745367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45960.540029745367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45960.540029745367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45960.540029745367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45960.540029745367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45960.540029745367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45960.540029745367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45960.540029745367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45960.540029745367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45960.540029745367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45960.540029745367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45960.540029745367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45960.540029745367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45960.540029745367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45960.540029745367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45960.540029745367</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45960.540029745367</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135.54019201389019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1.7979466435208451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45960.540029976852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45960.540029976852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45960.540029976852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45960.540029976852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45960.540029976852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45960.540029976852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45960.540029976852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45960.540029976852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45960.540029976852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45960.540029976852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45960.540029976852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45960.540029976852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45960.540029976852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45960.540029976852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45960.540029976852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45960.540029976852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45960.540029976852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45960.540029976852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45960.540029976852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45960.540029976852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45960.540029976852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45960.540029976852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45960.540029976852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45960.540029976852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45960.540029976852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45960.540029976852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45960.540029976852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45960.540029976852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45960.540029976852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45960.540029976852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45960.540029976852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45960.540029976852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45960.540029976852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45960.540029976852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45960.540029976852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45960.540029976852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45960.540029976852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45960.540029976852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45960.540029976852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45960.540029976852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45960.540029976852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45960.540029976852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45960.540029976852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45960.540029976852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45960.540029976852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45960.540029976852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45960.540029976852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45960.540029976852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45960.540029976852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45960.540029976852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45960.540029976852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45960.540029976852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45960.540029976852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45960.540029976852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45960.540029976852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45960.540029976852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45960.540029976852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45960.540029976852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45960.540029976852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45960.540029976852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45960.540029976852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45960.540029976852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45960.540029976852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45960.540029976852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45960.540029976852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45960.540029976852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45960.540029976852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45960.540029976852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45960.540029976852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45960.540029976852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45960.540029976852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45960.540029976852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45960.540029976852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45960.540029976852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45960.540029976852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45960.540029976852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45960.540029976852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45960.540029976852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45960.540029976852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45960.540029976852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45960.540029976852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45960.540029976852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45960.540029976852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45960.540029976852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45960.540029976852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45960.540029976852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45960.540029976852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45960.540029976852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45960.540029976852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45960.540029976852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45960.540029976852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45960.540029976852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45960.540029976852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45960.540029976852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45960.540029976852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45960.540029976852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45960.540029976852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45960.540029976852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45960.540029976852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45960.540029976852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45960.540029976852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45960.540029976852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45960.540029976852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45960.540029976852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45960.540029976852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45960.540029976852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45960.540029976852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45960.540029976852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45960.540029976852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45960.540029976852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45960.540029976852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45960.540029976852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45960.540029976852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45960.540029976852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45960.540029976852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45960.540029976852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45960.540029976852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45960.540029976852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45960.540029976852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45960.540029976852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45960.540029976852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45960.540029976852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45960.540029976852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45960.540029976852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45960.540029976852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45960.540029976852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45960.540029976852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45960.540029976852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45960.540029976852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45960.540029976852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45960.540029976852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45960.540029976852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45960.540029976852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45960.540029976852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45960.540029976852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45960.540029976852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45960.540029976852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45960.540029976852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45960.540029976852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45960.540029976852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45960.540029976852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45960.540029976852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45960.540029976852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45960.540029976852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45960.540029976852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45960.540029976852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45960.540029976852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45960.540029976852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45960.540029976852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45960.540029976852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45960.540029976852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45960.540029976852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45960.540029976852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45960.540029976852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45960.540029976852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45960.540029976852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45960.540029976852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45960.540029976852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45960.540029976852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45960.540029976852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45960.540029976852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45960.540029976852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45960.540029976852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45960.540029976852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45960.540029976852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45960.540029976852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45960.540029976852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45960.540029976852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45960.540029976852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45960.540029976852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45960.540029976852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45960.540029976852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45960.540029976852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45960.540029976852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45960.540029976852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45960.540029976852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45960.540029976852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45960.540029976852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45960.540029976852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45960.540029976852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45960.540029976852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45960.540029976852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45960.540029976852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45960.540029976852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45960.540029976852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45960.540029976852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45960.540029976852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45960.540029976852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45960.540029976852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45960.540029976852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45960.540029976852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45960.540029976852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45960.540029976852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45960.540029976852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45960.540029976852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45960.540029976852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45960.540029976852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45960.540029976852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45960.540029976852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45960.540029976852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45960.540029976852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45960.540029976852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45960.540029976852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45960.540029976852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45960.540029976852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45960.540029976852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45960.540029976852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45960.540029976852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45960.540029976852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45960.540029976852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45960.540029976852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45960.540029976852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45960.540029976852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45960.540029976852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45960.540029976852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45960.540029976852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45960.540029976852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45960.540029976852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45960.540029976852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45960.540029976852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45960.540029976852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45960.540029976852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45960.540029976852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45960.540029976852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45960.540029976852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45960.540029976852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45960.540029976852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45960.540029976852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45960.540029976852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45960.540029976852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45960.540029976852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45960.540029976852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45960.540029976852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45960.540029976852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45960.540029976852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45960.540029976852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45960.540029976852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45960.540029976852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45960.540029976852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45960.540029976852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45960.540029976852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45960.540029976852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45960.540029976852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45960.540029976852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45960.540029976852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45960.540029976852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45960.540029976852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45960.540029976852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45960.540029976852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45960.540029976852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45960.540029976852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45960.540029976852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45960.540029976852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45960.540029976852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45960.540029976852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45960.540029976852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45960.540029976852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45960.540029976852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45960.540029976852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45960.540029976852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45960.540029976852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45960.540029976852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45960.540029976852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45960.540029976852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45960.540029976852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45960.540029976852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45960.540029976852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45960.540029976852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45960.540029976852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45960.540029976852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45960.540029976852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45960.540029976852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45960.540029976852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45960.540029976852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45960.540029976852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45960.540029976852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45960.540029976852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45960.540029976852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45960.540029976852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45960.540029976852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45960.540029976852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45960.540029976852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45960.540029976852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45960.540029976852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45960.540029976852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45960.540029976852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45960.540029976852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45960.540029976852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45960.540029976852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45960.540029976852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45960.540029976852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45960.540029976852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45960.540029976852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45960.540029976852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45960.540029976852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45960.540029976852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45960.540029976852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45960.540029976852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45960.540029976852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45960.540029976852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45960.540029976852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45960.540029976852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45960.540029976852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45960.540029976852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45960.540029976852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45960.540029976852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45960.540029976852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45960.540029976852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45960.540029976852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45960.540029976852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45960.540029976852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45960.540029976852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45960.540029976852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45960.540029976852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45960.540029976852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45960.540029976852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45960.540029976852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45960.540029976852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45960.540029976852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45960.540029976852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45960.540029976852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45960.540029976852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45960.540029976852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45960.540029976852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45960.540029976852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45960.540029976852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45960.540029976852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45960.540029976852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45960.540029976852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45960.540029976852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45960.540029976852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45960.540029976852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45960.540029976852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45960.540029976852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45960.540029976852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45960.540029976852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45960.540029976852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45960.540029976852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45960.540029976852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45960.540029976852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45960.540029976852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45960.540029976852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45960.540029976852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45960.540029976852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45960.540029976852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45960.540029976852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45960.540029976852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45960.540029976852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45960.540029976852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45960.540029976852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45960.540029976852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45960.540029976852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45960.540029976852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45960.540029976852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45960.540029976852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45960.540029976852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45960.540029976852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45960.540029976852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45960.540029976852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45960.540029976852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45960.540029976852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45960.540029976852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45960.540029976852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45960.540029976852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45960.540029976852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45960.540029976852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45960.540029976852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45960.540029976852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45960.540029976852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45960.540029976852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45960.540029976852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45960.540029976852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45960.540029976852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45960.540029976852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45960.540029976852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45960.540029976852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45960.540029976852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45960.540029976852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45960.540029976852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45960.540029976852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45960.540029976852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45960.540029976852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45960.540029976852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45960.540029976852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45960.540029976852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45960.540029976852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45960.540029976852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45960.540029976852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45960.540029976852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45960.540029976852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45960.540029976852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45960.540029976852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45960.540029976852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45960.540029976852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45960.540029976852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45960.540029976852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45960.540029976852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45960.540029976852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45960.540029976852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45960.540029976852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45960.540029976852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45960.540029976852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45960.540029976852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45960.540029976852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45960.540029976852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45960.540029976852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45960.540029976852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45960.540029976852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45960.540029976852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45960.540029976852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45960.540029976852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45960.540029976852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45960.540029976852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45960.540029976852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45960.540029976852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45960.540029976852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45960.540029976852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45960.540029976852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45960.540029976852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45960.540029976852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45960.540029976852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45960.540029976852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45960.540029976852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45960.540029976852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45960.540029976852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45960.540029976852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45960.540029976852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45960.540029976852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45960.540029976852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45960.540029976852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45960.540029976852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45960.540029976852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45960.540029976852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45960.540029976852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45960.540029976852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45960.540029976852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45960.540029976852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45960.540029976852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45960.540029976852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45960.540029976852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45960.540029976852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45960.540029976852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45960.540029976852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45960.540029976852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45960.540029976852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45960.540029976852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45960.540029976852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45960.540029976852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45960.540029976852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45960.540029976852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45960.540029976852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45960.540029976852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45960.540029976852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45960.540029976852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45960.540029976852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45960.540029976852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45960.540029976852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45960.540029976852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45960.540029976852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45960.540029976852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45960.540029976852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45960.540029976852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45960.540029976852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45960.540029976852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45960.540029976852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45960.540029976852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45960.540029976852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45960.540029976852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45960.540029976852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45960.540029976852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45960.540029976852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45960.540029976852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45960.540029976852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45960.540029976852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45960.540029976852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45960.540029976852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45960.540029976852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45960.540029976852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45960.540029976852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45960.540029976852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45960.540029976852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45960.540029976852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45960.540029976852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45960.540029976852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45960.540029976852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45960.540029976852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45960.540029976852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45960.540029976852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45960.540029976852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45960.540029976852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45960.540029976852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45960.540029976852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45960.540029976852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45960.540029976852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45960.540029976852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45960.540029976852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45960.540029976852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45960.540029976852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45960.540029976852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45960.540029976852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45960.540029976852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45960.540029976852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45960.540029976852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45960.540029976852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45960.540029976852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45960.540029976852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45960.540029976852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45960.540029976852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45960.540029976852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45960.540029976852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45960.540029976852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45960.540029976852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45960.540029976852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45960.540029976852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45960.540029976852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45960.540029976852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45960.540029976852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45960.540029976852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45960.540029976852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45960.540029976852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45960.540029976852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45960.540029976852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45960.540029976852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45960.540029976852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45960.540029976852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45960.540029976852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45960.540029976852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45960.540029976852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45960.540029976852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45960.540029976852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45960.540029976852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45960.540029976852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45960.540029976852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45960.540029976852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45960.540029976852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45960.540029976852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45960.540029976852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45960.540029976852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45960.540029976852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45960.540029976852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45960.540029976852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45960.540029976852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45960.540029976852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45960.540029976852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45960.540029976852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45960.540029976852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45960.540029976852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45960.540029976852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45960.540029976852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45960.540029976852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45960.540029976852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45960.540029976852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45960.540029976852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45960.540029976852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45960.540029976852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45960.540029976852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45960.540029976852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45960.540029976852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45960.540029976852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45960.540029976852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45960.540029976852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45960.540029976852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45960.540029976852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45960.540029976852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45960.540029976852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45960.540029976852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45960.540029976852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45960.540029976852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45960.540029976852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45960.540029976852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45960.540029976852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45960.540029976852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45960.540029976852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45960.540029976852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45960.540029976852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45960.540029976852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45960.540029976852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45960.540029976852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45960.540029976852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45960.540029976852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45960.540029976852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45960.540029976852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45960.540029976852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45960.540029976852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45960.540029976852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45960.540029976852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45960.540029976852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45960.540029976852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45960.540029976852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45960.540029976852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45960.540029976852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45960.540029976852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45960.540029976852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45960.540029976852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45960.540029976852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45960.540029976852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45960.540029976852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45960.540029976852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45960.540029976852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45960.540029976852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45960.540029976852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45960.540029976852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45960.540029976852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45960.540029976852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45960.540029976852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45960.540029976852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45960.540029976852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45960.540029976852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45960.540029976852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45960.540029976852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45960.540029976852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45960.540029976852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45960.540029976852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45960.540029976852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45960.540029976852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45960.540029976852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45960.540029976852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45960.540029976852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45960.540029976852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45960.540029976852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45960.540029976852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45960.540029976852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45960.540029976852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45960.540029976852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45960.540029976852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45960.540029976852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45960.540029976852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45960.540029976852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45960.540029976852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45960.540029976852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45960.540029976852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45960.540029976852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45960.540029976852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45960.540029976852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45960.540029976852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45960.540029976852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45960.540029976852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45960.540029976852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45960.540029976852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45960.540029976852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45960.540029976852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45960.540029976852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45960.540029976852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45960.540029976852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45960.540029976852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45960.540029976852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45960.540029976852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45960.540029976852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45960.540029976852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45960.540029976852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45960.540029976852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45960.540029976852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45960.540029976852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45960.540029976852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45960.540029976852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45960.540029976852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45960.540029976852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45960.540029976852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45960.540029976852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45960.540029976852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45960.540029976852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45960.540029976852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45960.540029976852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45960.540029976852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45960.540029976852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45960.540029976852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45960.540029976852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45960.540029976852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45960.540029976852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45960.540029976852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45960.540029976852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45960.540029976852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45960.540029976852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45960.540029976852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45960.540029976852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45960.540029976852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45960.540029976852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45960.540029976852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45960.540029976852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45960.540029976852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45960.540029976852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45960.540029976852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45960.540029976852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45960.540029976852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45960.540029976852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45960.540029976852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45960.540029976852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45960.540029976852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45960.540029976852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45960.540029976852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45960.540029976852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45960.540029976852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45960.540029976852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45960.540029976852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45960.540029976852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45960.540029976852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45960.540029976852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45960.540029976852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45960.540029976852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45960.540029976852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45960.540029976852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45960.540029976852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45960.540029976852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45960.540029976852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45960.540029976852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45960.540029976852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45960.540029976852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45960.540029976852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45960.540029976852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45960.540029976852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45960.540029976852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45960.540029976852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45960.540029976852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45960.540029976852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45960.540029976852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45960.540029976852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45960.540029976852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45960.540029976852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45960.540029976852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45960.540029976852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45960.540029976852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45960.540029976852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45960.540029976852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45960.540029976852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45960.540029976852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45960.540029976852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45960.540029976852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45960.540029976852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45960.540029976852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45960.540029976852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45960.540029976852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45960.540029976852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45960.540029976852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45960.540029976852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45960.540029976852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45960.540029976852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45960.540029976852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45960.540029976852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45960.540029976852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45960.540029976852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45960.540029976852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45960.540029976852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45960.540029976852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45960.540029976852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45960.540029976852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45960.540029976852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45960.540029976852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45960.540029976852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45960.540029976852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45960.540029976852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45960.540029976852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45960.540029976852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45960.540029976852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45960.540029976852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45960.540029976852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45960.540029976852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45960.540029976852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45960.540029976852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45960.540029976852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45960.540029976852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45960.540029976852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45960.540029976852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45960.540029976852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45960.540029976852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45960.540029976852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45960.540029976852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45960.540029976852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45960.540029976852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45960.540029976852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45960.540029976852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45960.540029976852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45960.540029976852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45960.540029976852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45960.540029976852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45960.540029976852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45960.540029976852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45960.540029976852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45960.540029976852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45960.540029976852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45960.540029976852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45960.540029976852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45960.540029976852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45960.540029976852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45960.540029976852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45960.540029976852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45960.540029976852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45960.540029976852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45960.540029976852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45960.540029976852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45960.540029976852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45960.540029976852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45960.540029976852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45960.540029976852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45960.540029976852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45960.540029976852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45960.540029976852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45960.540029976852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45960.540029976852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45960.540029976852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45960.540029976852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45960.540029976852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45960.540029976852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45960.540029976852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45960.540029976852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45960.540029976852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45960.540029976852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45960.540029976852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45960.540029976852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45960.540029976852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45960.540029976852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45960.540029976852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45960.540029976852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45960.540029976852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45960.540029976852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45960.540029976852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45960.540029976852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45960.540029976852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45960.540029976852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45960.540029976852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45960.540029976852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45960.540029976852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45960.540029976852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45960.540029976852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45960.540029976852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45960.540029976852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45960.540029976852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45960.540029976852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45960.540029976852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45960.540029976852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45960.540029976852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45960.540029976852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45960.540029976852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45960.540029976852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45960.540029976852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45960.540029976852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45960.540029976852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45960.540029976852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45960.540029976852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45960.540029976852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45960.540029976852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45960.540029976852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45960.540029976852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45960.540029976852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45960.540029976852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45960.540029976852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45960.540029976852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45960.540029976852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45960.540029976852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45960.540029976852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45960.540029976852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45960.540029976852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45960.540029976852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45960.540029976852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45960.540029976852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45960.540029976852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45960.540029976852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45960.540029976852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45960.540029976852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45960.540029976852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45960.540029976852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45960.540029976852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45960.540029976852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45960.540029976852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45960.540029976852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45960.540029976852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45960.540029976852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45960.540029976852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45960.540029976852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45960.540029976852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45960.540029976852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45960.540029976852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45960.540029976852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45960.540029976852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45960.540029976852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45960.540029976852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45960.540029976852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45960.540029976852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45960.540029976852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45960.540029976852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45960.540029976852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45960.540029976852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45960.540029976852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45960.540029976852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45960.540029976852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45960.540029976852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45960.540029976852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45960.540029976852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45960.540029976852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45960.540029976852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45960.540029976852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45960.540029976852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45960.540029976852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45960.540029976852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45960.540029976852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45960.540029976852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45960.540029976852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45960.540029976852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45960.540029976852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45960.540029976852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45960.540029976852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45960.540029976852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45960.540029976852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45960.540029976852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45960.540029976852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45960.540029976852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45960.540029976852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45960.540029976852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45960.540029976852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45960.540029976852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45960.540029976852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45960.540029976852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45960.540029976852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45960.540029976852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45960.540029976852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45960.540029976852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45960.540029976852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45960.540029976852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45960.540029976852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45960.540029976852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45960.540029976852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45960.540029976852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45960.540029976852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45960.540029976852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45960.540029976852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45960.540029976852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45960.540029976852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45960.540029976852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45960.540029976852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45960.540029976852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45960.540029976852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45960.540029976852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45960.540029976852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45960.540029976852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45960.540029976852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45960.540029976852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45960.540029976852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45960.540029976852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45960.540029976852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45960.540029976852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45960.540029976852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45960.540029976852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45960.540029976852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45960.540029976852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45960.540029976852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45960.540029976852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45960.540029976852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45960.540029976852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45960.540029976852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45960.540029976852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45960.540029976852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45960.540029976852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45960.540029976852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45960.540029976852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45960.540029976852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45960.540029976852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45960.540029976852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45960.540029976852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45960.540029976852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45960.540029976852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45960.540029976852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45960.540029976852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45960.540029976852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45960.540029976852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45960.540029976852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45960.540029976852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45960.540029976852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45960.540029976852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45960.540029976852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45960.540029976852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45960.540029976852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45960.540029976852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45960.540029976852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45960.540029976852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45960.540029976852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45960.540029976852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45960.540029976852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45960.540029976852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45960.540029976852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45960.540029976852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45960.540029976852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45960.540029976852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45960.540029976852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45960.540029976852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45960.540029976852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45960.540029976852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45960.540029976852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45960.540029976852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45960.540029976852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45960.540029976852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45960.540029976852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45960.540029976852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45960.540029976852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45960.540029976852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45960.540029976852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45960.540029976852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45960.540029976852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45960.540029976852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45960.540029976852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45960.540029976852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45960.540029976852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45960.540029976852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45960.540029976852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45960.540029976852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45960.540029976852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45960.540029976852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45960.540029976852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45960.540029976852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45960.540029976852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45960.540029976852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45960.540029976852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45960.540029976852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45960.540029976852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45960.540029976852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45960.540029976852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45960.540029976852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45960.540029976852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45960.540029976852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45960.540029976852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45960.540029976852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45960.540029976852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45960.540029976852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45960.540029976852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45960.540029976852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45960.540029976852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45960.540029976852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45960.540029976852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45960.540029976852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45960.540029976852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45960.540029976852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45960.540029976852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45960.540029976852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45960.540029976852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45960.540029976852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45960.540029976852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45960.540029976852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45960.540029976852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45960.540029976852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45960.540029976852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45960.540029976852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45960.540029976852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45960.540029976852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45960.540029976852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45960.540029976852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45960.540029976852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45960.540029976852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45960.540029976852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45960.540029976852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45960.540029976852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45960.540029976852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45960.540029976852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45960.540029976852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45960.540029976852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45960.540029976852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45960.540029976852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45960.540029976852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45960.540029976852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45960.540029976852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45960.540029976852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45960.540029976852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45960.540029976852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45960.540029976852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45960.540029976852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45960.540029976852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45960.540029976852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45960.540029976852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45960.540029976852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45960.540029976852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45960.540029976852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45960.540029976852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45960.540029976852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45960.540029976852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45960.540029976852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45960.540029976852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45960.540029976852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45960.540029976852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45960.540029976852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45960.540029976852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45960.540029976852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45960.540029976852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45960.540029976852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45960.540029976852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45960.540029976852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45960.540029976852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45960.540029976852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45960.540029976852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45960.540029976852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45960.540029976852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45960.540029976852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45960.540029976852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45960.540029976852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45960.540029976852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45960.540029976852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45960.540029976852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45960.540029976852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45960.540029976852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45960.540029976852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45960.540029976852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45960.540029976852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45960.540029976852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45960.540029976852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45960.540029976852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45960.540029976852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45960.540029976852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45960.540029976852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45960.540029976852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45960.540029976852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45960.540029976852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45960.540029976852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45960.540029976852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45960.540029976852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45960.540029976852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45960.540029976852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45960.540029976852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45960.540029976852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45960.540029976852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45960.540029976852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45960.540029976852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45960.540029976852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45960.540029976852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45960.540029976852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45960.540029976852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45960.540029976852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45960.540029976852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45960.540029976852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45960.540029976852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45960.540029976852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45960.540029976852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45960.540029976852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45960.540029976852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45960.540029976852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45960.540029976852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45960.540029976852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45960.540029976852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45960.540029976852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45960.540029976852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45960.540029976852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45960.540029976852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45960.540029976852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45960.540029976852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45960.540029976852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45960.540029976852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45960.540029976852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45960.540029976852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45960.540029976852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45960.540029976852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45960.540029976852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45960.540029976852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45960.540029976852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45960.540029976852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45960.540029976852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45960.540029976852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45960.540029976852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45960.540029976852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45960.540029976852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45960.540029976852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45960.540029976852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45960.540029976852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45960.540029976852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45960.540029976852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45960.540029976852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45960.540029976852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45960.540029976852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45960.540029976852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45960.540029976852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45960.540029976852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45960.540029976852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45960.540029976852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45960.540029976852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45960.540029976852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45960.540029976852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45960.540029976852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45960.540029976852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45960.540029976852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45960.540029976852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45960.540029976852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45960.540029976852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45960.540029976852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45960.540029976852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45960.540029976852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45960.540029976852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45960.540029976852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45960.540029976852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45960.540029976852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45960.540029976852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45960.540029976852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45960.540029976852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45960.540029976852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45960.540029976852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45960.540029976852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45960.540029976852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45960.540029976852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45960.540029976852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45960.540029976852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45960.540029976852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45960.540029976852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45960.540029976852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45960.540029976852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45960.540029976852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45960.540029976852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45960.540029976852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45960.540029976852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45960.540029976852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45960.540029976852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45960.540029976852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45960.540029976852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45960.540029976852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45960.540029976852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45960.540029976852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45960.540029976852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45960.540029976852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45960.540029976852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45960.540029976852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45960.540029976852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45960.540029976852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45960.540029976852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45960.540029976852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45960.540029976852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45960.540029976852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45960.540029976852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45960.540029976852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45960.540029976852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45960.540029976852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45960.540029976852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45960.540029976852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45960.540029976852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45960.540029976852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45960.540029976852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45960.540029976852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45960.540029976852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45960.540029976852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45960.540029976852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45960.540029976852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45960.540029976852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45960.540029976852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45960.540029976852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45960.540029976852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45960.540029976852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45960.540029976852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45960.540029976852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45960.540029976852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45960.540029976852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45960.540029976852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45960.540029976852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45960.540029976852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45960.540029976852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45960.540029976852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45960.540029976852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45960.540029976852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45960.540029976852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45960.540029976852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45960.540029976852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45960.540029976852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45960.540029976852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45960.540029976852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45960.540029976852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45960.540029976852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45960.540029976852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45960.540029976852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45960.540029976852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45960.540029976852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45960.540029976852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45960.540029976852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45960.540029976852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45960.540029976852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45960.540029976852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45960.540029976852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45960.540029976852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tabSelected="1" workbookViewId="0">
      <selection activeCell="B13" sqref="B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257.05931238425546</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0.14394201389222872</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121" t="s">
        <v>36061</v>
      </c>
      <c r="E4" s="98" t="s">
        <v>39021</v>
      </c>
      <c r="F4" s="123"/>
      <c r="G4" s="124">
        <f ca="1">IFERROR(NOW()-F4,"")</f>
        <v>45960.540029976852</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5</v>
      </c>
      <c r="D5" s="121" t="s">
        <v>34910</v>
      </c>
      <c r="E5" s="98" t="s">
        <v>39104</v>
      </c>
      <c r="F5" s="123">
        <v>45960.537083333336</v>
      </c>
      <c r="G5" s="124">
        <f ca="1">IFERROR(NOW()-F5,"")</f>
        <v>2.9466435153153725E-3</v>
      </c>
      <c r="H5" s="123">
        <v>45960.52416666667</v>
      </c>
      <c r="I5" s="119" t="str">
        <f>IFERROR(VLOOKUP(D5,DB!A:F,6,0),"")</f>
        <v>SCECO</v>
      </c>
      <c r="J5" s="119" t="str">
        <f>IFERROR(VLOOKUP(D5,DB!A:G,7,0),"")</f>
        <v>Good</v>
      </c>
      <c r="K5" s="125" t="s">
        <v>39118</v>
      </c>
      <c r="L5" s="121" t="str">
        <f>IFERROR(VLOOKUP(D5,DB!A:I,9,0),"")</f>
        <v>Latis</v>
      </c>
    </row>
    <row r="6" spans="1:16" ht="15" customHeight="1">
      <c r="A6" s="119"/>
      <c r="B6" s="119" t="str">
        <f>IFERROR(VLOOKUP(D6,DB!A:K,11,0),"")</f>
        <v/>
      </c>
      <c r="C6" s="120"/>
      <c r="D6" s="121"/>
      <c r="E6" s="98"/>
      <c r="F6" s="123"/>
      <c r="G6" s="124">
        <f ca="1">IFERROR(NOW()-F6,"")</f>
        <v>45960.540029976852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45960.540029976852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45960.540029976852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45960.540029976852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45960.540029976852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45960.540029976852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45960.540029976852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45960.540029976852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45960.540029976852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45960.540029976852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45960.540029976852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45960.540029976852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45960.540029976852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45960.540029976852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45960.540029976852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45960.540029976852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45960.540029976852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45960.540029976852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45960.540029976852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45960.540029976852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45960.540029976852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45960.540029976852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45960.540029976852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45960.540029976852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45960.540029976852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45960.540029976852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45960.540029976852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45960.540029976852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45960.540029976852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45960.540029976852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45960.540029976852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45960.540029976852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45960.540029976852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45960.540029976852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45960.540029976852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45960.540029976852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45960.540029976852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45960.540029976852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45960.540029976852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45960.540029976852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45960.540029976852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45960.540029976852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45960.540029976852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45960.540029976852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45960.540029976852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45960.540029976852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45960.540029976852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45960.540029976852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45960.540029976852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45960.540029976852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45960.540029976852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45960.540029976852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45960.540029976852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45960.540029976852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45960.540029976852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45960.540029976852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45960.540029976852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45960.540029976852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45960.540029976852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45960.540029976852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45960.540029976852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45960.540029976852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45960.540029976852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45960.540029976852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45960.540029976852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45960.540029976852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45960.540029976852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45960.540029976852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45960.540029976852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45960.540029976852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45960.540029976852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45960.540029976852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45960.540029976852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45960.540029976852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45960.540029976852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45960.540029976852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45960.540029976852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45960.540029976852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45960.540029976852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45960.540029976852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45960.540029976852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45960.540029976852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45960.540029976852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45960.540029976852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45960.540029976852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45960.540029976852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45960.540029976852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45960.540029976852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45960.540029976852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45960.540029976852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45960.540029976852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45960.540029976852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45960.540029976852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45960.540029976852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45960.540029976852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45960.540029976852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45960.540029976852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45960.540029976852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45960.540029976852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45960.540029976852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45960.540029976852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45960.540029976852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45960.540029976852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45960.540029976852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45960.540029976852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45960.540029976852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45960.540029976852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45960.540029976852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45960.540029976852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45960.540029976852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45960.540029976852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45960.540029976852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45960.540029976852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45960.540029976852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45960.540029976852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45960.540029976852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45960.540029976852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45960.540029976852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45960.540029976852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45960.540029976852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45960.540029976852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45960.540029976852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45960.540029976852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45960.540029976852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45960.540029976852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45960.540029976852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45960.540029976852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45960.540029976852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45960.540029976852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45960.540029976852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45960.540029976852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45960.540029976852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45960.540029976852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45960.540029976852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45960.540029976852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45960.540029976852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45960.540029976852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45960.540029976852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45960.540029976852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45960.540029976852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45960.540029976852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45960.540029976852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45960.540029976852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45960.540029976852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45960.540029976852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45960.540029976852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45960.540029976852</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45960.540029976852</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68.707969791663345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34.35115266203502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11.878918865739251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45960.540029976852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45960.540029976852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45960.540029976852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45960.540029976852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45960.540029976852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45960.540029976852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45960.540029976852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45960.540029976852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45960.540029976852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45960.540029976852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45960.540029976852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45960.540029976852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45960.540029976852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45960.540029976852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45960.540029976852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45960.540029976852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45960.540029976852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45960.540029976852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45960.540029976852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45960.540029976852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45960.540029976852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45960.540029976852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45960.540029976852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45960.540029976852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45960.540029976852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45960.540029976852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45960.540029976852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45960.540029976852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45960.540029976852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45960.540029976852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45960.540029976852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45960.540029976852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45960.540029976852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45960.540029976852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45960.540029976852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45960.540029976852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45960.540029976852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45960.540029976852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45960.540029976852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45960.540029976852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45960.540029976852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45960.540029976852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45960.540029976852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45960.540029976852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45960.540029976852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45960.540029976852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45960.540029976852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45960.540029976852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45960.540029976852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45960.540029976852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45960.540029976852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45960.540029976852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45960.540029976852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45960.540029976852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45960.540029976852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45960.540029976852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45960.540029976852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45960.540029976852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45960.540029976852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45960.540029976852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45960.540029976852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45960.540029976852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45960.540029976852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45960.540029976852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45960.540029976852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45960.540029976852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45960.540029976852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45960.540029976852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45960.540029976852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45960.540029976852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45960.540029976852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45960.540029976852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45960.540029976852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45960.540029976852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45960.540029976852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45960.540029976852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45960.540029976852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45960.540029976852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45960.540029976852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45960.540029976852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45960.540029976852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45960.540029976852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45960.540029976852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45960.540029976852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45960.540029976852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45960.540029976852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45960.540029976852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45960.540029976852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45960.540029976852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45960.540029976852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45960.540029976852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45960.540029976852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45960.540029976852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45960.540029976852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45960.540029976852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45960.540029976852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45960.540029976852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45960.540029976852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45960.540029976852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45960.540029976852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45960.540029976852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45960.540029976852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45960.540029976852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45960.540029976852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45960.540029976852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45960.540029976852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45960.540029976852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45960.540029976852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45960.540029976852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45960.540029976852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45960.540029976852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45960.540029976852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45960.540029976852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45960.540029976852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45960.540029976852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45960.540029976852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45960.540029976852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45960.540029976852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45960.540029976852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45960.540029976852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45960.540029976852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45960.540029976852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45960.540029976852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45960.540029976852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45960.540029976852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45960.540029976852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45960.540029976852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45960.540029976852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45960.540029976852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45960.540029976852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45960.540029976852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45960.540029976852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45960.540029976852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45960.540029976852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45960.540029976852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45960.540029976852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45960.540029976852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45960.540029976852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45960.540029976852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45960.540029976852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45960.540029976852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45960.540029976852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45960.540029976852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45960.540029976852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45960.540029976852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45960.540029976852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45960.540029976852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45960.540029976852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45960.540029976852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45960.540029976852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45960.540029976852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45960.540029976852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45960.540029976852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45960.540029976852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45960.540029976852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45960.540029976852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45960.540029976852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45960.540029976852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45960.540029976852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45960.540029976852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45960.540029976852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45960.540029976852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45960.540029976852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45960.540029976852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45960.540029976852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45960.540029976852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45960.540029976852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45960.540029976852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45960.540029976852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45960.540029976852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45960.540029976852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45960.540029976852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45960.540029976852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45960.540029976852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45960.540029976852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45960.540029976852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45960.540029976852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45960.540029976852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45960.540029976852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45960.540029976852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45960.540029976852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45960.540029976852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45960.540029976852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45960.540029976852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45960.540029976852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45960.540029976852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45960.540029976852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45960.540029976852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45960.540029976852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45960.540029976852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45960.540029976852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45960.540029976852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45960.540029976852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45960.540029976852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45960.540029976852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45960.540029976852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45960.540029976852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45960.540029976852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45960.540029976852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45960.540029976852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45960.540029976852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45960.540029976852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45960.540029976852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45960.540029976852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45960.540029976852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45960.540029976852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45960.540029976852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45960.540029976852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45960.540029976852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45960.540029976852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45960.540029976852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45960.540029976852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45960.540029976852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45960.540029976852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45960.540029976852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45960.540029976852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45960.540029976852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45960.540029976852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45960.540029976852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45960.540029976852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45960.540029976852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45960.540029976852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45960.540029976852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45960.540029976852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45960.540029976852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45960.540029976852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45960.540029976852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45960.540029976852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45960.540029976852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45960.540029976852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45960.540029976852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45960.540029976852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45960.540029976852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45960.540029976852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45960.540029976852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45960.540029976852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45960.540029976852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45960.540029976852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45960.540029976852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45960.540029976852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45960.540029976852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45960.540029976852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45960.540029976852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45960.540029976852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45960.540029976852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45960.540029976852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45960.540029976852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45960.540029976852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45960.540029976852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45960.540029976852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45960.540029976852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45960.540029976852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45960.540029976852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45960.540029976852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45960.540029976852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45960.540029976852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45960.540029976852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45960.540029976852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45960.540029976852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45960.540029976852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45960.540029976852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45960.540029976852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45960.540029976852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45960.540029976852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45960.540029976852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45960.540029976852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45960.540029976852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45960.540029976852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45960.540029976852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45960.540029976852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45960.540029976852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45960.540029976852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45960.540029976852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45960.540029976852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45960.540029976852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45960.540029976852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45960.540029976852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45960.540029976852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45960.540029976852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45960.540029976852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45960.540029976852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45960.540029976852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45960.540029976852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45960.540029976852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45960.540029976852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45960.540029976852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45960.540029976852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45960.540029976852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45960.540029976852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45960.540029976852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45960.540029976852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45960.540029976852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45960.540029976852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45960.540029976852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45960.540029976852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45960.540029976852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45960.540029976852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45960.540029976852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45960.540029976852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45960.540029976852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45960.540029976852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45960.540029976852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45960.540029976852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45960.540029976852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45960.540029976852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45960.540029976852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45960.540029976852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45960.540029976852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45960.540029976852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45960.540029976852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45960.540029976852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45960.540029976852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45960.540029976852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45960.540029976852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45960.540029976852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45960.540029976852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45960.540029976852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45960.540029976852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45960.540029976852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45960.540029976852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45960.540029976852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45960.540029976852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45960.540029976852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45960.540029976852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45960.540029976852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45960.540029976852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45960.540029976852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45960.540029976852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45960.540029976852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45960.540029976852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45960.540029976852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45960.540029976852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45960.540029976852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45960.540029976852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45960.540029976852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45960.540029976852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45960.540029976852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45960.540029976852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45960.540029976852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45960.540029976852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45960.540029976852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45960.540029976852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45960.540029976852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45960.540029976852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45960.540029976852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45960.540029976852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45960.540029976852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45960.540029976852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45960.540029976852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45960.540029976852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45960.540029976852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45960.540029976852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45960.540029976852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45960.540029976852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45960.540029976852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45960.540029976852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45960.540029976852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45960.540029976852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45960.540029976852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45960.540029976852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45960.540029976852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45960.540029976852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45960.540029976852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45960.540029976852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45960.540029976852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45960.540029976852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45960.540029976852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45960.540029976852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45960.540029976852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45960.540029976852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45960.540029976852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45960.540029976852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45960.540029976852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45960.540029976852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45960.540029976852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45960.540029976852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45960.540029976852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45960.540029976852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45960.540029976852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45960.540029976852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45960.540029976852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45960.540029976852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45960.540029976852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45960.540029976852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45960.540029976852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45960.540029976852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45960.540029976852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45960.540029976852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45960.540029976852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45960.540029976852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45960.540029976852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45960.540029976852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45960.540029976852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45960.540029976852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45960.540029976852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45960.540029976852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45960.540029976852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45960.540029976852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45960.540029976852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45960.540029976852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45960.540029976852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45960.540029976852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45960.540029976852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28857</v>
      </c>
      <c r="E2" s="106" t="s">
        <v>39021</v>
      </c>
      <c r="F2" s="107">
        <v>45960.490162037036</v>
      </c>
      <c r="G2" s="77">
        <f ca="1">IFERROR(NOW()-F2,"-")</f>
        <v>4.9867939815158024E-2</v>
      </c>
      <c r="H2" s="107">
        <v>45960.490162037036</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45960.540029976852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45960.540029976852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45960.540029976852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45960.540029976852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45960.540029976852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45960.540029976852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45960.540029976852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45960.540029976852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45960.540029976852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45960.540029976852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45960.540029976852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45960.540029976852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45960.540029976852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45960.540029976852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45960.540029976852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45960.540029976852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45960.540029976852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45960.540029976852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45960.540029976852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45960.540029976852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45960.540029976852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45960.540029976852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45960.540029976852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45960.540029976852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45960.540029976852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45960.540029976852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45960.540029976852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45960.540029976852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45960.540029976852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45960.540029976852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45960.540029976852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45960.540029976852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45960.540029976852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45960.540029976852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45960.540029976852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45960.540029976852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45960.540029976852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45960.540029976852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45960.540029976852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45960.540029976852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45960.540029976852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45960.540029976852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45960.540029976852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45960.540029976852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45960.540029976852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45960.540029976852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45960.540029976852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45960.540029976852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45960.540029976852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45960.540029976852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45960.540029976852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45960.540029976852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45960.540029976852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45960.540029976852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2025-10-30T09:57:41Z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